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61" windowWidth="12120" windowHeight="9120" tabRatio="796" activeTab="0"/>
  </bookViews>
  <sheets>
    <sheet name="Lisez Moi" sheetId="1" r:id="rId1"/>
    <sheet name="Programme_d_audit" sheetId="2" r:id="rId2"/>
    <sheet name="Annee2015" sheetId="3" r:id="rId3"/>
    <sheet name="Analyse2015" sheetId="4" r:id="rId4"/>
    <sheet name="OUI(2015)" sheetId="5" r:id="rId5"/>
    <sheet name="OUI-NON-NA(2015)" sheetId="6" r:id="rId6"/>
    <sheet name="Annee2017" sheetId="7" r:id="rId7"/>
    <sheet name="Analyse2017" sheetId="8" r:id="rId8"/>
    <sheet name="OUI(2017)" sheetId="9" r:id="rId9"/>
    <sheet name="OUI-NON-NA(2017)" sheetId="10" r:id="rId10"/>
    <sheet name="Comparaison2015et2017" sheetId="11" r:id="rId11"/>
    <sheet name="OUI(2015-2017)" sheetId="12" r:id="rId12"/>
    <sheet name="Intitulés" sheetId="13" r:id="rId13"/>
    <sheet name="Feuil1" sheetId="14" r:id="rId14"/>
  </sheets>
  <definedNames>
    <definedName name="_xlnm.Print_Titles" localSheetId="3">'Analyse2015'!$6:$7</definedName>
    <definedName name="_xlnm.Print_Titles" localSheetId="7">'Analyse2017'!$6:$7</definedName>
    <definedName name="_xlnm.Print_Titles" localSheetId="2">'Annee2015'!$A:$C</definedName>
    <definedName name="_xlnm.Print_Titles" localSheetId="6">'Annee2017'!$A:$C</definedName>
    <definedName name="_xlnm.Print_Titles" localSheetId="10">'Comparaison2015et2017'!$6:$7</definedName>
    <definedName name="T1C1" localSheetId="2">'Annee2015'!$D:$D</definedName>
    <definedName name="T1C1" localSheetId="6">'Annee2017'!$D:$D</definedName>
    <definedName name="T1C10" localSheetId="2">'Annee2015'!$M:$M</definedName>
    <definedName name="T1C10" localSheetId="6">'Annee2017'!$M:$M</definedName>
    <definedName name="T1C11" localSheetId="2">'Annee2015'!$N:$N</definedName>
    <definedName name="T1C11" localSheetId="6">'Annee2017'!$N:$N</definedName>
    <definedName name="T1C12" localSheetId="2">'Annee2015'!$O:$O</definedName>
    <definedName name="T1C12" localSheetId="6">'Annee2017'!$O:$O</definedName>
    <definedName name="T1C13" localSheetId="2">'Annee2015'!$P:$P</definedName>
    <definedName name="T1C13" localSheetId="6">'Annee2017'!$P:$P</definedName>
    <definedName name="T1C14" localSheetId="2">'Annee2015'!$Q:$Q</definedName>
    <definedName name="T1C14" localSheetId="6">'Annee2017'!$Q:$Q</definedName>
    <definedName name="T1C15" localSheetId="2">'Annee2015'!$R:$R</definedName>
    <definedName name="T1C15" localSheetId="6">'Annee2017'!$R:$R</definedName>
    <definedName name="T1C16" localSheetId="2">'Annee2015'!$S:$S</definedName>
    <definedName name="T1C16" localSheetId="6">'Annee2017'!$S:$S</definedName>
    <definedName name="T1C17" localSheetId="2">'Annee2015'!$T:$T</definedName>
    <definedName name="T1C17" localSheetId="6">'Annee2017'!$T:$T</definedName>
    <definedName name="T1C17">'Analyse2015'!$N$26</definedName>
    <definedName name="T1C18" localSheetId="2">'Annee2015'!$U:$U</definedName>
    <definedName name="T1C18" localSheetId="6">'Annee2017'!$U:$U</definedName>
    <definedName name="T1C19" localSheetId="2">'Annee2015'!$V:$V</definedName>
    <definedName name="T1C19" localSheetId="6">'Annee2017'!$V:$V</definedName>
    <definedName name="T1C2" localSheetId="2">'Annee2015'!$E:$E</definedName>
    <definedName name="T1C2" localSheetId="6">'Annee2017'!$E:$E</definedName>
    <definedName name="T1C20" localSheetId="2">'Annee2015'!$W:$W</definedName>
    <definedName name="T1C20" localSheetId="6">'Annee2017'!$W:$W</definedName>
    <definedName name="T1C21" localSheetId="2">'Annee2015'!$X:$X</definedName>
    <definedName name="T1C21" localSheetId="6">'Annee2017'!$X:$X</definedName>
    <definedName name="T1C22" localSheetId="2">'Annee2015'!$Y:$Y</definedName>
    <definedName name="T1C22" localSheetId="6">'Annee2017'!$Y:$Y</definedName>
    <definedName name="T1C23" localSheetId="2">'Annee2015'!$Z:$Z</definedName>
    <definedName name="T1C23" localSheetId="6">'Annee2017'!$Z:$Z</definedName>
    <definedName name="T1C24" localSheetId="2">'Annee2015'!$AA:$AA</definedName>
    <definedName name="T1C24" localSheetId="6">'Annee2017'!$AA:$AA</definedName>
    <definedName name="T1C25" localSheetId="2">'Annee2015'!$AB:$AB</definedName>
    <definedName name="T1C25" localSheetId="6">'Annee2017'!$AB:$AB</definedName>
    <definedName name="T1C26" localSheetId="2">'Annee2015'!$AC:$AC</definedName>
    <definedName name="T1C26" localSheetId="6">'Annee2017'!$AC:$AC</definedName>
    <definedName name="T1C27" localSheetId="2">'Annee2015'!$AD:$AD</definedName>
    <definedName name="T1C27" localSheetId="6">'Annee2017'!$AD:$AD</definedName>
    <definedName name="T1C28" localSheetId="2">'Annee2015'!$AE:$AE</definedName>
    <definedName name="T1C28" localSheetId="6">'Annee2017'!$AE:$AE</definedName>
    <definedName name="T1C29" localSheetId="2">'Annee2015'!$AF:$AF</definedName>
    <definedName name="T1C29" localSheetId="6">'Annee2017'!$AF:$AF</definedName>
    <definedName name="T1C3" localSheetId="2">'Annee2015'!$F:$F</definedName>
    <definedName name="T1C3" localSheetId="6">'Annee2017'!$F:$F</definedName>
    <definedName name="T1C30" localSheetId="2">'Annee2015'!$AG:$AG</definedName>
    <definedName name="T1C30" localSheetId="6">'Annee2017'!$AG:$AG</definedName>
    <definedName name="T1C31" localSheetId="2">'Annee2015'!#REF!</definedName>
    <definedName name="T1C31" localSheetId="6">'Annee2017'!#REF!</definedName>
    <definedName name="T1C32" localSheetId="2">'Annee2015'!#REF!</definedName>
    <definedName name="T1C32" localSheetId="6">'Annee2017'!#REF!</definedName>
    <definedName name="T1C33" localSheetId="2">'Annee2015'!#REF!</definedName>
    <definedName name="T1C33" localSheetId="6">'Annee2017'!#REF!</definedName>
    <definedName name="T1C34" localSheetId="2">'Annee2015'!#REF!</definedName>
    <definedName name="T1C34" localSheetId="6">'Annee2017'!#REF!</definedName>
    <definedName name="T1C35" localSheetId="2">'Annee2015'!#REF!</definedName>
    <definedName name="T1C35" localSheetId="6">'Annee2017'!#REF!</definedName>
    <definedName name="T1C36" localSheetId="2">'Annee2015'!#REF!</definedName>
    <definedName name="T1C36" localSheetId="6">'Annee2017'!#REF!</definedName>
    <definedName name="T1C37" localSheetId="2">'Annee2015'!#REF!</definedName>
    <definedName name="T1C37" localSheetId="6">'Annee2017'!#REF!</definedName>
    <definedName name="T1C38" localSheetId="2">'Annee2015'!#REF!</definedName>
    <definedName name="T1C38" localSheetId="6">'Annee2017'!#REF!</definedName>
    <definedName name="T1C39" localSheetId="2">'Annee2015'!#REF!</definedName>
    <definedName name="T1C39" localSheetId="6">'Annee2017'!#REF!</definedName>
    <definedName name="T1C4" localSheetId="2">'Annee2015'!$G:$G</definedName>
    <definedName name="T1C4" localSheetId="6">'Annee2017'!$G:$G</definedName>
    <definedName name="T1C40" localSheetId="2">'Annee2015'!#REF!</definedName>
    <definedName name="T1C40" localSheetId="6">'Annee2017'!#REF!</definedName>
    <definedName name="T1C41" localSheetId="2">'Annee2015'!#REF!</definedName>
    <definedName name="T1C41" localSheetId="6">'Annee2017'!#REF!</definedName>
    <definedName name="T1C42" localSheetId="2">'Annee2015'!#REF!</definedName>
    <definedName name="T1C42" localSheetId="6">'Annee2017'!#REF!</definedName>
    <definedName name="T1C43" localSheetId="2">'Annee2015'!#REF!</definedName>
    <definedName name="T1C43" localSheetId="6">'Annee2017'!#REF!</definedName>
    <definedName name="T1C44" localSheetId="2">'Annee2015'!#REF!</definedName>
    <definedName name="T1C44" localSheetId="6">'Annee2017'!#REF!</definedName>
    <definedName name="T1C45" localSheetId="2">'Annee2015'!#REF!</definedName>
    <definedName name="T1C45" localSheetId="6">'Annee2017'!#REF!</definedName>
    <definedName name="T1C46" localSheetId="2">'Annee2015'!#REF!</definedName>
    <definedName name="T1C46" localSheetId="6">'Annee2017'!#REF!</definedName>
    <definedName name="T1C47" localSheetId="2">'Annee2015'!#REF!</definedName>
    <definedName name="T1C47" localSheetId="6">'Annee2017'!#REF!</definedName>
    <definedName name="T1C48" localSheetId="2">'Annee2015'!#REF!</definedName>
    <definedName name="T1C48" localSheetId="6">'Annee2017'!#REF!</definedName>
    <definedName name="T1C49" localSheetId="2">'Annee2015'!#REF!</definedName>
    <definedName name="T1C49" localSheetId="6">'Annee2017'!#REF!</definedName>
    <definedName name="T1C5" localSheetId="2">'Annee2015'!$H:$H</definedName>
    <definedName name="T1C5" localSheetId="6">'Annee2017'!$H:$H</definedName>
    <definedName name="T1C50" localSheetId="2">'Annee2015'!#REF!</definedName>
    <definedName name="T1C50" localSheetId="6">'Annee2017'!#REF!</definedName>
    <definedName name="T1C51" localSheetId="2">'Annee2015'!#REF!</definedName>
    <definedName name="T1C51" localSheetId="6">'Annee2017'!#REF!</definedName>
    <definedName name="T1C52" localSheetId="2">'Annee2015'!#REF!</definedName>
    <definedName name="T1C52" localSheetId="6">'Annee2017'!#REF!</definedName>
    <definedName name="T1C53" localSheetId="2">'Annee2015'!#REF!</definedName>
    <definedName name="T1C53" localSheetId="6">'Annee2017'!#REF!</definedName>
    <definedName name="T1C54" localSheetId="2">'Annee2015'!#REF!</definedName>
    <definedName name="T1C54" localSheetId="6">'Annee2017'!#REF!</definedName>
    <definedName name="T1C55" localSheetId="2">'Annee2015'!#REF!</definedName>
    <definedName name="T1C55" localSheetId="6">'Annee2017'!#REF!</definedName>
    <definedName name="T1C56" localSheetId="2">'Annee2015'!#REF!</definedName>
    <definedName name="T1C56" localSheetId="6">'Annee2017'!#REF!</definedName>
    <definedName name="T1C57" localSheetId="2">'Annee2015'!#REF!</definedName>
    <definedName name="T1C57" localSheetId="6">'Annee2017'!#REF!</definedName>
    <definedName name="T1C58" localSheetId="2">'Annee2015'!#REF!</definedName>
    <definedName name="T1C58" localSheetId="6">'Annee2017'!#REF!</definedName>
    <definedName name="T1C59" localSheetId="2">'Annee2015'!#REF!</definedName>
    <definedName name="T1C59" localSheetId="6">'Annee2017'!#REF!</definedName>
    <definedName name="T1C6" localSheetId="2">'Annee2015'!$I:$I</definedName>
    <definedName name="T1C6" localSheetId="6">'Annee2017'!$I:$I</definedName>
    <definedName name="T1C60" localSheetId="2">'Annee2015'!#REF!</definedName>
    <definedName name="T1C60" localSheetId="6">'Annee2017'!#REF!</definedName>
    <definedName name="T1C61" localSheetId="2">'Annee2015'!#REF!</definedName>
    <definedName name="T1C61" localSheetId="6">'Annee2017'!#REF!</definedName>
    <definedName name="T1C62" localSheetId="2">'Annee2015'!#REF!</definedName>
    <definedName name="T1C62" localSheetId="6">'Annee2017'!#REF!</definedName>
    <definedName name="T1C63" localSheetId="2">'Annee2015'!#REF!</definedName>
    <definedName name="T1C63" localSheetId="6">'Annee2017'!#REF!</definedName>
    <definedName name="T1C64" localSheetId="2">'Annee2015'!#REF!</definedName>
    <definedName name="T1C64" localSheetId="6">'Annee2017'!#REF!</definedName>
    <definedName name="T1C65" localSheetId="2">'Annee2015'!#REF!</definedName>
    <definedName name="T1C65" localSheetId="6">'Annee2017'!#REF!</definedName>
    <definedName name="T1C66" localSheetId="2">'Annee2015'!#REF!</definedName>
    <definedName name="T1C66" localSheetId="6">'Annee2017'!#REF!</definedName>
    <definedName name="T1C67" localSheetId="2">'Annee2015'!#REF!</definedName>
    <definedName name="T1C67" localSheetId="6">'Annee2017'!#REF!</definedName>
    <definedName name="T1C68" localSheetId="2">'Annee2015'!#REF!</definedName>
    <definedName name="T1C68" localSheetId="6">'Annee2017'!#REF!</definedName>
    <definedName name="T1C69" localSheetId="2">'Annee2015'!#REF!</definedName>
    <definedName name="T1C69" localSheetId="6">'Annee2017'!#REF!</definedName>
    <definedName name="T1C7" localSheetId="2">'Annee2015'!$J:$J</definedName>
    <definedName name="T1C7" localSheetId="6">'Annee2017'!$J:$J</definedName>
    <definedName name="T1C70" localSheetId="2">'Annee2015'!#REF!</definedName>
    <definedName name="T1C70" localSheetId="6">'Annee2017'!#REF!</definedName>
    <definedName name="T1C71" localSheetId="2">'Annee2015'!#REF!</definedName>
    <definedName name="T1C71" localSheetId="6">'Annee2017'!#REF!</definedName>
    <definedName name="T1C72" localSheetId="2">'Annee2015'!#REF!</definedName>
    <definedName name="T1C72" localSheetId="6">'Annee2017'!#REF!</definedName>
    <definedName name="T1C73">'Annee2015'!#REF!</definedName>
    <definedName name="T1C8" localSheetId="2">'Annee2015'!$K:$K</definedName>
    <definedName name="T1C8" localSheetId="6">'Annee2017'!$K:$K</definedName>
    <definedName name="T1C9" localSheetId="2">'Annee2015'!$L:$L</definedName>
    <definedName name="T1C9" localSheetId="6">'Annee2017'!$L:$L</definedName>
    <definedName name="T2C1">#REF!</definedName>
    <definedName name="T2C10">#REF!</definedName>
    <definedName name="T2C11">#REF!</definedName>
    <definedName name="T2C12">#REF!</definedName>
    <definedName name="T2C13">#REF!</definedName>
    <definedName name="T2C14">#REF!</definedName>
    <definedName name="T2C15">#REF!</definedName>
    <definedName name="T2C16">#REF!</definedName>
    <definedName name="T2C17">#REF!</definedName>
    <definedName name="T2C18">#REF!</definedName>
    <definedName name="T2C19">#REF!</definedName>
    <definedName name="T2C2">#REF!</definedName>
    <definedName name="T2C20">#REF!</definedName>
    <definedName name="T2C21">#REF!</definedName>
    <definedName name="T2C22">#REF!</definedName>
    <definedName name="T2C23">#REF!</definedName>
    <definedName name="T2C24">#REF!</definedName>
    <definedName name="T2C25">#REF!</definedName>
    <definedName name="T2C26">#REF!</definedName>
    <definedName name="T2C27">#REF!</definedName>
    <definedName name="T2C28">#REF!</definedName>
    <definedName name="T2C29">#REF!</definedName>
    <definedName name="T2C3">#REF!</definedName>
    <definedName name="T2C30">#REF!</definedName>
    <definedName name="T2C31">#REF!</definedName>
    <definedName name="T2C32">#REF!</definedName>
    <definedName name="T2C33">#REF!</definedName>
    <definedName name="T2C34">#REF!</definedName>
    <definedName name="T2C35">#REF!</definedName>
    <definedName name="T2C36">#REF!</definedName>
    <definedName name="T2C37">#REF!</definedName>
    <definedName name="T2C38">#REF!</definedName>
    <definedName name="T2C39">#REF!</definedName>
    <definedName name="T2C4">#REF!</definedName>
    <definedName name="T2C40">#REF!</definedName>
    <definedName name="T2C41">#REF!</definedName>
    <definedName name="T2C42">#REF!</definedName>
    <definedName name="T2C43">#REF!</definedName>
    <definedName name="T2C44">#REF!</definedName>
    <definedName name="T2C45">#REF!</definedName>
    <definedName name="T2C46">#REF!</definedName>
    <definedName name="T2C47">#REF!</definedName>
    <definedName name="T2C48">#REF!</definedName>
    <definedName name="T2C49">#REF!</definedName>
    <definedName name="T2C5">#REF!</definedName>
    <definedName name="T2C50">#REF!</definedName>
    <definedName name="T2C51">#REF!</definedName>
    <definedName name="T2C52">#REF!</definedName>
    <definedName name="T2C53">#REF!</definedName>
    <definedName name="T2C54">#REF!</definedName>
    <definedName name="T2C55">#REF!</definedName>
    <definedName name="T2C56">#REF!</definedName>
    <definedName name="T2C57">#REF!</definedName>
    <definedName name="T2C58">#REF!</definedName>
    <definedName name="T2C59">#REF!</definedName>
    <definedName name="T2C6">#REF!</definedName>
    <definedName name="T2C60">#REF!</definedName>
    <definedName name="T2C61">#REF!</definedName>
    <definedName name="T2C62">#REF!</definedName>
    <definedName name="T2C63">#REF!</definedName>
    <definedName name="T2C64">#REF!</definedName>
    <definedName name="T2C65">#REF!</definedName>
    <definedName name="T2C66">#REF!</definedName>
    <definedName name="T2C67">#REF!</definedName>
    <definedName name="T2C68">#REF!</definedName>
    <definedName name="T2C69">#REF!</definedName>
    <definedName name="T2C7">#REF!</definedName>
    <definedName name="T2C70">#REF!</definedName>
    <definedName name="T2C71">#REF!</definedName>
    <definedName name="T2C72">#REF!</definedName>
    <definedName name="T2C8">#REF!</definedName>
    <definedName name="T2C9">#REF!</definedName>
    <definedName name="_xlnm.Print_Area" localSheetId="3">'Analyse2015'!$A$1:$V$43</definedName>
    <definedName name="_xlnm.Print_Area" localSheetId="2">'Annee2015'!$A$1:$AG$38</definedName>
    <definedName name="_xlnm.Print_Area" localSheetId="6">'Annee2017'!$A$1:$AG$38</definedName>
    <definedName name="_xlnm.Print_Area" localSheetId="10">'Comparaison2015et2017'!$A$3:$R$47</definedName>
    <definedName name="_xlnm.Print_Area" localSheetId="12">'Intitulés'!$A$2:$D$32</definedName>
    <definedName name="_xlnm.Print_Area" localSheetId="0">'Lisez Moi'!$A$1:$H$46</definedName>
  </definedNames>
  <calcPr fullCalcOnLoad="1"/>
</workbook>
</file>

<file path=xl/sharedStrings.xml><?xml version="1.0" encoding="utf-8"?>
<sst xmlns="http://schemas.openxmlformats.org/spreadsheetml/2006/main" count="389" uniqueCount="250">
  <si>
    <t>Critères</t>
  </si>
  <si>
    <t>Effectifs</t>
  </si>
  <si>
    <t>Pourcentages</t>
  </si>
  <si>
    <t>Oui</t>
  </si>
  <si>
    <t>Non</t>
  </si>
  <si>
    <t>Total</t>
  </si>
  <si>
    <t>NA</t>
  </si>
  <si>
    <t xml:space="preserve"> </t>
  </si>
  <si>
    <t>Intitulés des critères</t>
  </si>
  <si>
    <t>Intitulés courts</t>
  </si>
  <si>
    <t>Num</t>
  </si>
  <si>
    <t>Patient1</t>
  </si>
  <si>
    <t>Patient2</t>
  </si>
  <si>
    <t>Patient3</t>
  </si>
  <si>
    <t>Patient4</t>
  </si>
  <si>
    <t>Patient5</t>
  </si>
  <si>
    <t>Patient6</t>
  </si>
  <si>
    <t>Patient7</t>
  </si>
  <si>
    <t>Patient8</t>
  </si>
  <si>
    <t>Patient9</t>
  </si>
  <si>
    <t>Patient10</t>
  </si>
  <si>
    <t>Patient11</t>
  </si>
  <si>
    <t>Patient12</t>
  </si>
  <si>
    <t>Patient13</t>
  </si>
  <si>
    <t>Patient14</t>
  </si>
  <si>
    <t>Patient15</t>
  </si>
  <si>
    <t>Patient16</t>
  </si>
  <si>
    <t>Patient17</t>
  </si>
  <si>
    <t>Patient18</t>
  </si>
  <si>
    <t>Patient19</t>
  </si>
  <si>
    <t>Patient20</t>
  </si>
  <si>
    <t>Patient21</t>
  </si>
  <si>
    <t>Patient22</t>
  </si>
  <si>
    <t>Patient23</t>
  </si>
  <si>
    <t>Patient24</t>
  </si>
  <si>
    <t>Patient25</t>
  </si>
  <si>
    <t>Patient26</t>
  </si>
  <si>
    <t>Patient27</t>
  </si>
  <si>
    <t>Patient28</t>
  </si>
  <si>
    <t>Patient29</t>
  </si>
  <si>
    <t>Patient30</t>
  </si>
  <si>
    <t xml:space="preserve">ETABLISSEMENT :                                        </t>
  </si>
  <si>
    <t>C1</t>
  </si>
  <si>
    <t>C2</t>
  </si>
  <si>
    <t>C3</t>
  </si>
  <si>
    <t>C4</t>
  </si>
  <si>
    <t>C5</t>
  </si>
  <si>
    <t>C6</t>
  </si>
  <si>
    <t>C7</t>
  </si>
  <si>
    <t>C8</t>
  </si>
  <si>
    <t>C9</t>
  </si>
  <si>
    <t>C10</t>
  </si>
  <si>
    <t>C11</t>
  </si>
  <si>
    <t>C12</t>
  </si>
  <si>
    <t>C13</t>
  </si>
  <si>
    <t>C14</t>
  </si>
  <si>
    <t>C15</t>
  </si>
  <si>
    <t>C16</t>
  </si>
  <si>
    <t>N° du critère</t>
  </si>
  <si>
    <t>Responsable d'audit</t>
  </si>
  <si>
    <t>Etablissement</t>
  </si>
  <si>
    <t>Nbre d'observations</t>
  </si>
  <si>
    <t>Tableau des résultats (Oui et Non)</t>
  </si>
  <si>
    <t>Tableau des résultats (Oui et Non et NA)</t>
  </si>
  <si>
    <t>Date (saisie)</t>
  </si>
  <si>
    <t>Contrôle saisie</t>
  </si>
  <si>
    <t>Tableau des résultats en % (Oui et Non)</t>
  </si>
  <si>
    <t>Tableau des résultats en % (Oui, Non et NA)</t>
  </si>
  <si>
    <t>Date de saisie</t>
  </si>
  <si>
    <t xml:space="preserve">* saisir informatiquement vos données </t>
  </si>
  <si>
    <t xml:space="preserve">* calculer automatiquement les % de OUI, NON et NA </t>
  </si>
  <si>
    <t>* présenter les résultats sous forme de graphiques</t>
  </si>
  <si>
    <r>
      <t xml:space="preserve"> </t>
    </r>
    <r>
      <rPr>
        <b/>
        <sz val="20"/>
        <color indexed="18"/>
        <rFont val="Arial"/>
        <family val="2"/>
      </rPr>
      <t>Contrôle de saisie</t>
    </r>
  </si>
  <si>
    <t>1=OUI</t>
  </si>
  <si>
    <t>2=NON</t>
  </si>
  <si>
    <t>8=NA</t>
  </si>
  <si>
    <t>Cet outil informatique a été conçu pour vous permettre de :</t>
  </si>
  <si>
    <t>Il se présente sous la forme de 12 onglets dédiés chacun à une tâche</t>
  </si>
  <si>
    <t xml:space="preserve">Pour vous aider à retrouver les erreurs de saisie, le tableau affiche un message d'erreur :   </t>
  </si>
  <si>
    <r>
      <t xml:space="preserve">i </t>
    </r>
    <r>
      <rPr>
        <b/>
        <sz val="20"/>
        <color indexed="18"/>
        <rFont val="Arial"/>
        <family val="2"/>
      </rPr>
      <t>si la valeur NA  est entrée pour un critère où cela n'est normalement pas possible,</t>
    </r>
  </si>
  <si>
    <t>C17</t>
  </si>
  <si>
    <t>C18</t>
  </si>
  <si>
    <t>C19</t>
  </si>
  <si>
    <t>C20</t>
  </si>
  <si>
    <t>C21</t>
  </si>
  <si>
    <t>C22</t>
  </si>
  <si>
    <t>C23</t>
  </si>
  <si>
    <t>C24</t>
  </si>
  <si>
    <t>C25</t>
  </si>
  <si>
    <t>C26</t>
  </si>
  <si>
    <t>C27</t>
  </si>
  <si>
    <t>C28</t>
  </si>
  <si>
    <t>C29</t>
  </si>
  <si>
    <t>C30</t>
  </si>
  <si>
    <r>
      <t xml:space="preserve">  INTITULÉS</t>
    </r>
    <r>
      <rPr>
        <b/>
        <sz val="20"/>
        <color indexed="18"/>
        <rFont val="Arial"/>
        <family val="2"/>
      </rPr>
      <t xml:space="preserve"> reprend l'énoncé des critères</t>
    </r>
  </si>
  <si>
    <r>
      <t>i</t>
    </r>
    <r>
      <rPr>
        <b/>
        <sz val="20"/>
        <color indexed="18"/>
        <rFont val="Arial"/>
        <family val="2"/>
      </rPr>
      <t xml:space="preserve">  si pour un patient, un critère n'a pas été renseigné.</t>
    </r>
  </si>
  <si>
    <t>Il représente la répartition de OUI, NON et NA pour chacun des critères</t>
  </si>
  <si>
    <t>Il représente les % de OUI obtenus pour chacun des critères</t>
  </si>
  <si>
    <r>
      <t xml:space="preserve">i </t>
    </r>
    <r>
      <rPr>
        <b/>
        <sz val="20"/>
        <color indexed="18"/>
        <rFont val="Arial"/>
        <family val="2"/>
      </rPr>
      <t>saisir les éléments demandés dans les zones bleues. Les autres espaces ne sont pas autorisés en écriture</t>
    </r>
  </si>
  <si>
    <r>
      <t>i</t>
    </r>
    <r>
      <rPr>
        <b/>
        <sz val="20"/>
        <color indexed="18"/>
        <rFont val="Arial"/>
        <family val="2"/>
      </rPr>
      <t xml:space="preserve">  pour chaque critère, % de OUI, NON et NA</t>
    </r>
  </si>
  <si>
    <r>
      <t>i</t>
    </r>
    <r>
      <rPr>
        <b/>
        <sz val="20"/>
        <color indexed="18"/>
        <rFont val="Arial"/>
        <family val="2"/>
      </rPr>
      <t xml:space="preserve">  pour chaque critère, % de OUI et NON sans compter NA</t>
    </r>
  </si>
  <si>
    <t>Résultats de l'audit clinique</t>
  </si>
  <si>
    <t xml:space="preserve"> Les résultats sont présentés sous forme de deux tableaux (à paramétrer en fonction du nombre de critères) :</t>
  </si>
  <si>
    <t>Ne pas oublier de renseigner les en-têtes et pieds de pages dans les mentions "à renseigner"</t>
  </si>
  <si>
    <t>Absence de traçabilité</t>
  </si>
  <si>
    <r>
      <rPr>
        <b/>
        <sz val="12"/>
        <color indexed="12"/>
        <rFont val="Arial"/>
        <family val="2"/>
      </rPr>
      <t xml:space="preserve">Enregistrement par la PUI et transmission au service utilisateur : </t>
    </r>
    <r>
      <rPr>
        <sz val="12"/>
        <color indexed="12"/>
        <rFont val="Arial"/>
        <family val="2"/>
      </rPr>
      <t xml:space="preserve">
Identification de chaque DM (dénomination, N° de série ou de lot, nom du fabricant ou de son mandataire)</t>
    </r>
  </si>
  <si>
    <r>
      <rPr>
        <b/>
        <sz val="12"/>
        <color indexed="12"/>
        <rFont val="Arial"/>
        <family val="2"/>
      </rPr>
      <t>PUI</t>
    </r>
    <r>
      <rPr>
        <sz val="12"/>
        <color indexed="12"/>
        <rFont val="Arial"/>
        <family val="2"/>
      </rPr>
      <t xml:space="preserve"> : Identification DM</t>
    </r>
  </si>
  <si>
    <r>
      <rPr>
        <b/>
        <sz val="12"/>
        <color indexed="12"/>
        <rFont val="Arial"/>
        <family val="2"/>
      </rPr>
      <t xml:space="preserve">Enregistrement par la PUI et transmission au service utilisateur : </t>
    </r>
    <r>
      <rPr>
        <sz val="12"/>
        <color indexed="12"/>
        <rFont val="Arial"/>
        <family val="2"/>
      </rPr>
      <t xml:space="preserve">
Code LPP, le cas échéant,</t>
    </r>
  </si>
  <si>
    <r>
      <rPr>
        <b/>
        <sz val="12"/>
        <color indexed="12"/>
        <rFont val="Arial"/>
        <family val="2"/>
      </rPr>
      <t>PUI</t>
    </r>
    <r>
      <rPr>
        <sz val="12"/>
        <color indexed="12"/>
        <rFont val="Arial"/>
        <family val="2"/>
      </rPr>
      <t xml:space="preserve"> : Code LPP DM</t>
    </r>
  </si>
  <si>
    <r>
      <rPr>
        <b/>
        <sz val="12"/>
        <color indexed="12"/>
        <rFont val="Arial"/>
        <family val="2"/>
      </rPr>
      <t xml:space="preserve">Enregistrement par la PUI et transmission au service utilisateur : </t>
    </r>
    <r>
      <rPr>
        <sz val="12"/>
        <color indexed="12"/>
        <rFont val="Arial"/>
        <family val="2"/>
      </rPr>
      <t xml:space="preserve">
Date de délivrance du DM au service utilisateur</t>
    </r>
  </si>
  <si>
    <r>
      <rPr>
        <b/>
        <sz val="12"/>
        <color indexed="12"/>
        <rFont val="Arial"/>
        <family val="2"/>
      </rPr>
      <t>PUI</t>
    </r>
    <r>
      <rPr>
        <sz val="12"/>
        <color indexed="12"/>
        <rFont val="Arial"/>
        <family val="2"/>
      </rPr>
      <t xml:space="preserve"> : Date délivrance</t>
    </r>
  </si>
  <si>
    <r>
      <rPr>
        <b/>
        <sz val="12"/>
        <color indexed="12"/>
        <rFont val="Arial"/>
        <family val="2"/>
      </rPr>
      <t xml:space="preserve">Enregistrement par la PUI et transmission au service utilisateur : </t>
    </r>
    <r>
      <rPr>
        <sz val="12"/>
        <color indexed="12"/>
        <rFont val="Arial"/>
        <family val="2"/>
      </rPr>
      <t xml:space="preserve">
Identification du service utilisateur</t>
    </r>
  </si>
  <si>
    <r>
      <rPr>
        <b/>
        <sz val="12"/>
        <color indexed="12"/>
        <rFont val="Arial"/>
        <family val="2"/>
      </rPr>
      <t>PUI</t>
    </r>
    <r>
      <rPr>
        <sz val="12"/>
        <color indexed="12"/>
        <rFont val="Arial"/>
        <family val="2"/>
      </rPr>
      <t xml:space="preserve"> : Identification Service</t>
    </r>
  </si>
  <si>
    <r>
      <rPr>
        <b/>
        <sz val="12"/>
        <color indexed="14"/>
        <rFont val="Arial"/>
        <family val="2"/>
      </rPr>
      <t xml:space="preserve">Enregistrement par le Service Utilisateur, pour compléter les informations transmises par la PUI, de : </t>
    </r>
    <r>
      <rPr>
        <sz val="12"/>
        <color indexed="14"/>
        <rFont val="Arial"/>
        <family val="2"/>
      </rPr>
      <t xml:space="preserve">
Date d’utilisation</t>
    </r>
  </si>
  <si>
    <r>
      <rPr>
        <b/>
        <sz val="12"/>
        <color indexed="14"/>
        <rFont val="Arial"/>
        <family val="2"/>
      </rPr>
      <t>Service</t>
    </r>
    <r>
      <rPr>
        <sz val="12"/>
        <color indexed="14"/>
        <rFont val="Arial"/>
        <family val="2"/>
      </rPr>
      <t xml:space="preserve"> : Date Utilisation</t>
    </r>
  </si>
  <si>
    <r>
      <rPr>
        <b/>
        <sz val="12"/>
        <color indexed="14"/>
        <rFont val="Arial"/>
        <family val="2"/>
      </rPr>
      <t xml:space="preserve">Enregistrement par le Service Utilisateur, pour compléter les informations transmises par la PUI, de : </t>
    </r>
    <r>
      <rPr>
        <sz val="12"/>
        <color indexed="14"/>
        <rFont val="Arial"/>
        <family val="2"/>
      </rPr>
      <t xml:space="preserve">
Nom, prénom, sexe, date de naissance du patient, le cas échéant poids</t>
    </r>
  </si>
  <si>
    <r>
      <rPr>
        <b/>
        <sz val="12"/>
        <color indexed="14"/>
        <rFont val="Arial"/>
        <family val="2"/>
      </rPr>
      <t>Service</t>
    </r>
    <r>
      <rPr>
        <sz val="12"/>
        <color indexed="14"/>
        <rFont val="Arial"/>
        <family val="2"/>
      </rPr>
      <t xml:space="preserve"> : Identification Patient</t>
    </r>
  </si>
  <si>
    <r>
      <rPr>
        <b/>
        <sz val="12"/>
        <color indexed="14"/>
        <rFont val="Arial"/>
        <family val="2"/>
      </rPr>
      <t xml:space="preserve">Enregistrement par le Service Utilisateur, pour compléter les informations transmises par la PUI, de : </t>
    </r>
    <r>
      <rPr>
        <sz val="12"/>
        <color indexed="14"/>
        <rFont val="Arial"/>
        <family val="2"/>
      </rPr>
      <t xml:space="preserve">
Nom du médecin ou du chirurgien-dentiste utilisateur</t>
    </r>
  </si>
  <si>
    <r>
      <rPr>
        <b/>
        <sz val="12"/>
        <color indexed="14"/>
        <rFont val="Arial"/>
        <family val="2"/>
      </rPr>
      <t>Service</t>
    </r>
    <r>
      <rPr>
        <sz val="12"/>
        <color indexed="14"/>
        <rFont val="Arial"/>
        <family val="2"/>
      </rPr>
      <t xml:space="preserve"> : Identification Médecin</t>
    </r>
  </si>
  <si>
    <r>
      <rPr>
        <b/>
        <sz val="12"/>
        <color indexed="14"/>
        <rFont val="Arial"/>
        <family val="2"/>
      </rPr>
      <t xml:space="preserve">Enregistrement par le Service Utilisateur, pour compléter les informations transmises par la PUI, de : </t>
    </r>
    <r>
      <rPr>
        <sz val="12"/>
        <color indexed="14"/>
        <rFont val="Arial"/>
        <family val="2"/>
      </rPr>
      <t xml:space="preserve">
Signature du médecin</t>
    </r>
  </si>
  <si>
    <r>
      <rPr>
        <b/>
        <sz val="12"/>
        <color indexed="14"/>
        <rFont val="Arial"/>
        <family val="2"/>
      </rPr>
      <t>Service</t>
    </r>
    <r>
      <rPr>
        <sz val="12"/>
        <color indexed="14"/>
        <rFont val="Arial"/>
        <family val="2"/>
      </rPr>
      <t xml:space="preserve"> : Signature Médecin</t>
    </r>
  </si>
  <si>
    <r>
      <rPr>
        <b/>
        <sz val="12"/>
        <color indexed="52"/>
        <rFont val="Arial"/>
        <family val="2"/>
      </rPr>
      <t xml:space="preserve">Enregistrement dans le dossier médical du patient : </t>
    </r>
    <r>
      <rPr>
        <sz val="12"/>
        <color indexed="52"/>
        <rFont val="Arial"/>
        <family val="2"/>
      </rPr>
      <t xml:space="preserve">
Identification du DM (dénomination, numéro de série ou de lot, nom du fabricant ou de son mandataire)</t>
    </r>
  </si>
  <si>
    <r>
      <rPr>
        <b/>
        <sz val="12"/>
        <color indexed="52"/>
        <rFont val="Arial"/>
        <family val="2"/>
      </rPr>
      <t>DMP</t>
    </r>
    <r>
      <rPr>
        <sz val="12"/>
        <color indexed="52"/>
        <rFont val="Arial"/>
        <family val="2"/>
      </rPr>
      <t xml:space="preserve"> : Identification DM</t>
    </r>
  </si>
  <si>
    <r>
      <rPr>
        <b/>
        <sz val="12"/>
        <color indexed="52"/>
        <rFont val="Arial"/>
        <family val="2"/>
      </rPr>
      <t xml:space="preserve">Enregistrement dans le dossier médical du patient : </t>
    </r>
    <r>
      <rPr>
        <sz val="12"/>
        <color indexed="52"/>
        <rFont val="Arial"/>
        <family val="2"/>
      </rPr>
      <t xml:space="preserve">
Date d’utilisation</t>
    </r>
  </si>
  <si>
    <r>
      <rPr>
        <b/>
        <sz val="12"/>
        <color indexed="52"/>
        <rFont val="Arial"/>
        <family val="2"/>
      </rPr>
      <t>DMP</t>
    </r>
    <r>
      <rPr>
        <sz val="12"/>
        <color indexed="52"/>
        <rFont val="Arial"/>
        <family val="2"/>
      </rPr>
      <t xml:space="preserve"> : Date Utilisation</t>
    </r>
  </si>
  <si>
    <r>
      <rPr>
        <b/>
        <sz val="12"/>
        <color indexed="52"/>
        <rFont val="Arial"/>
        <family val="2"/>
      </rPr>
      <t xml:space="preserve">Enregistrement dans le dossier médical du patient : </t>
    </r>
    <r>
      <rPr>
        <sz val="12"/>
        <color indexed="52"/>
        <rFont val="Arial"/>
        <family val="2"/>
      </rPr>
      <t xml:space="preserve">
Nom du médecin ou du chirurgien-dentiste utilisateur,</t>
    </r>
  </si>
  <si>
    <r>
      <rPr>
        <b/>
        <sz val="12"/>
        <color indexed="52"/>
        <rFont val="Arial"/>
        <family val="2"/>
      </rPr>
      <t>DMP</t>
    </r>
    <r>
      <rPr>
        <sz val="12"/>
        <color indexed="52"/>
        <rFont val="Arial"/>
        <family val="2"/>
      </rPr>
      <t xml:space="preserve"> : Identification Médecin</t>
    </r>
  </si>
  <si>
    <r>
      <rPr>
        <b/>
        <sz val="12"/>
        <color indexed="57"/>
        <rFont val="Arial"/>
        <family val="2"/>
      </rPr>
      <t xml:space="preserve">L'information au patient, qui lui est transmise à l’issue des soins, mentionne : </t>
    </r>
    <r>
      <rPr>
        <sz val="12"/>
        <color indexed="57"/>
        <rFont val="Arial"/>
        <family val="2"/>
      </rPr>
      <t xml:space="preserve">
Identification de chaque DM (dénomination, N° de série ou de lot, nom du fabricant ou de son mandataire)</t>
    </r>
  </si>
  <si>
    <r>
      <rPr>
        <b/>
        <sz val="12"/>
        <color indexed="57"/>
        <rFont val="Arial"/>
        <family val="2"/>
      </rPr>
      <t>Info Patient</t>
    </r>
    <r>
      <rPr>
        <sz val="12"/>
        <color indexed="57"/>
        <rFont val="Arial"/>
        <family val="2"/>
      </rPr>
      <t xml:space="preserve"> : Identification DM</t>
    </r>
  </si>
  <si>
    <r>
      <rPr>
        <b/>
        <sz val="12"/>
        <color indexed="57"/>
        <rFont val="Arial"/>
        <family val="2"/>
      </rPr>
      <t xml:space="preserve">L'information au patient, qui lui est transmise à l’issue des soins, mentionne : </t>
    </r>
    <r>
      <rPr>
        <sz val="12"/>
        <color indexed="57"/>
        <rFont val="Arial"/>
        <family val="2"/>
      </rPr>
      <t xml:space="preserve">
Lieu d’utilisation</t>
    </r>
  </si>
  <si>
    <r>
      <rPr>
        <b/>
        <sz val="12"/>
        <color indexed="57"/>
        <rFont val="Arial"/>
        <family val="2"/>
      </rPr>
      <t>Info Patient</t>
    </r>
    <r>
      <rPr>
        <sz val="12"/>
        <color indexed="57"/>
        <rFont val="Arial"/>
        <family val="2"/>
      </rPr>
      <t xml:space="preserve"> : Lieu Utilisation</t>
    </r>
  </si>
  <si>
    <r>
      <rPr>
        <b/>
        <sz val="12"/>
        <color indexed="57"/>
        <rFont val="Arial"/>
        <family val="2"/>
      </rPr>
      <t xml:space="preserve">L'information au patient, qui lui est transmise à l’issue des soins, mentionne : </t>
    </r>
    <r>
      <rPr>
        <sz val="12"/>
        <color indexed="57"/>
        <rFont val="Arial"/>
        <family val="2"/>
      </rPr>
      <t xml:space="preserve">
Date d’utilisation</t>
    </r>
  </si>
  <si>
    <r>
      <rPr>
        <b/>
        <sz val="12"/>
        <color indexed="57"/>
        <rFont val="Arial"/>
        <family val="2"/>
      </rPr>
      <t>Info Patient</t>
    </r>
    <r>
      <rPr>
        <sz val="12"/>
        <color indexed="57"/>
        <rFont val="Arial"/>
        <family val="2"/>
      </rPr>
      <t xml:space="preserve"> : Date Utilisation</t>
    </r>
  </si>
  <si>
    <r>
      <rPr>
        <b/>
        <sz val="12"/>
        <color indexed="57"/>
        <rFont val="Arial"/>
        <family val="2"/>
      </rPr>
      <t xml:space="preserve">L'information au patient, qui lui est transmise à l’issue des soins, mentionne : </t>
    </r>
    <r>
      <rPr>
        <sz val="12"/>
        <color indexed="57"/>
        <rFont val="Arial"/>
        <family val="2"/>
      </rPr>
      <t xml:space="preserve">
Nom du médecin ou du chirurgien-dentiste utilisateur</t>
    </r>
  </si>
  <si>
    <r>
      <rPr>
        <b/>
        <sz val="12"/>
        <color indexed="57"/>
        <rFont val="Arial"/>
        <family val="2"/>
      </rPr>
      <t>Info Patient</t>
    </r>
    <r>
      <rPr>
        <sz val="12"/>
        <color indexed="57"/>
        <rFont val="Arial"/>
        <family val="2"/>
      </rPr>
      <t xml:space="preserve"> : Nom du Médecin</t>
    </r>
  </si>
  <si>
    <t>Traçabilité du(es) DM implanté(s) avec au moins une cause de non-conformité</t>
  </si>
  <si>
    <t>Implantation de DMI sans enregistrement par la PUI</t>
  </si>
  <si>
    <t>Absence Enregistrement par la PUI</t>
  </si>
  <si>
    <t>Implantation de DMI sans enregistrement de l'identification du patient</t>
  </si>
  <si>
    <t>Implantation de DMI sans enregistrement de la date d'implantation</t>
  </si>
  <si>
    <t>Absence Date Implantation</t>
  </si>
  <si>
    <t>Implantation de DMI sans enregistrement du nom du prescripteur</t>
  </si>
  <si>
    <t>Implantation de DMI sans enregistrement de la signature du prescripteur</t>
  </si>
  <si>
    <t>Absence Signature Prescripteur</t>
  </si>
  <si>
    <t>Implantation de DMI sans enregistrement de l'identification du DMI</t>
  </si>
  <si>
    <t>Implantation de DMI sans information du patient</t>
  </si>
  <si>
    <t>Absence Information du Patient</t>
  </si>
  <si>
    <t>Traçabilité DMI conforme</t>
  </si>
  <si>
    <t>Traçabilité DMI avec au moins une non-conformité</t>
  </si>
  <si>
    <t>Absence Idnetification Patient</t>
  </si>
  <si>
    <t>Absence Identification Prescripteur</t>
  </si>
  <si>
    <t>Absence Identification DMI</t>
  </si>
  <si>
    <t>Traçabilité du(es) DM implanté(s) conforme</t>
  </si>
  <si>
    <t>Traçabilité du(es) DM implanté(s) non retrouvée</t>
  </si>
  <si>
    <t>Traçabilité du(es) DM implanté(s) retrouvée</t>
  </si>
  <si>
    <t>Traçabilité retrouvée</t>
  </si>
  <si>
    <t>Patient31</t>
  </si>
  <si>
    <t>Patient32</t>
  </si>
  <si>
    <t>Patient33</t>
  </si>
  <si>
    <t>Patient34</t>
  </si>
  <si>
    <t>Patient35</t>
  </si>
  <si>
    <t>Patient36</t>
  </si>
  <si>
    <t>Patient37</t>
  </si>
  <si>
    <t>Patient38</t>
  </si>
  <si>
    <t>Patient39</t>
  </si>
  <si>
    <t>Patient40</t>
  </si>
  <si>
    <t>Patient41</t>
  </si>
  <si>
    <t>Patient42</t>
  </si>
  <si>
    <t>Patient43</t>
  </si>
  <si>
    <t>Patient44</t>
  </si>
  <si>
    <t>Patient45</t>
  </si>
  <si>
    <t>Patient46</t>
  </si>
  <si>
    <t>Patient47</t>
  </si>
  <si>
    <t>Patient48</t>
  </si>
  <si>
    <t>Patient49</t>
  </si>
  <si>
    <t>Patient50</t>
  </si>
  <si>
    <t>Patient51</t>
  </si>
  <si>
    <t>Patient52</t>
  </si>
  <si>
    <t>Patient53</t>
  </si>
  <si>
    <t>Patient54</t>
  </si>
  <si>
    <t>Patient55</t>
  </si>
  <si>
    <t>Patient56</t>
  </si>
  <si>
    <t>Patient57</t>
  </si>
  <si>
    <t>Patient58</t>
  </si>
  <si>
    <t>Patient59</t>
  </si>
  <si>
    <t>Patient60</t>
  </si>
  <si>
    <t>Patient61</t>
  </si>
  <si>
    <t>Patient62</t>
  </si>
  <si>
    <t>Patient63</t>
  </si>
  <si>
    <t>Patient64</t>
  </si>
  <si>
    <t>Patient65</t>
  </si>
  <si>
    <t>Patient66</t>
  </si>
  <si>
    <t>Patient67</t>
  </si>
  <si>
    <t>Patient68</t>
  </si>
  <si>
    <t>Patient69</t>
  </si>
  <si>
    <t>Patient70</t>
  </si>
  <si>
    <t>Patient71</t>
  </si>
  <si>
    <t>Patient72</t>
  </si>
  <si>
    <t>Patient73</t>
  </si>
  <si>
    <t>Patient74</t>
  </si>
  <si>
    <t>Patient75</t>
  </si>
  <si>
    <t>Patient76</t>
  </si>
  <si>
    <t>Patient77</t>
  </si>
  <si>
    <t>Patient78</t>
  </si>
  <si>
    <t>Patient79</t>
  </si>
  <si>
    <t>Patient80</t>
  </si>
  <si>
    <t>Année 2015</t>
  </si>
  <si>
    <t>Année 2017</t>
  </si>
  <si>
    <t>Processus "Prise en charge d'un patient par implantation d'un Dispositif Médical" : 
Conformité de la traçabilité de la prescription jusqu'à l'information au patient</t>
  </si>
  <si>
    <t>ATTENTION ! 
Si vous souhaitez ajouter des critères, vous devez saisir chaque nouveau critère dans l'onglet INTITULÉS,
Ceci est primordial, car il renseigne automatiquement le libellé des critères dans les autres onglets.</t>
  </si>
  <si>
    <t>* comparer les résultats obtenus entre la première et la deuxième année d'audit</t>
  </si>
  <si>
    <t>Année 2015 : saisie des données du premier tour</t>
  </si>
  <si>
    <r>
      <t xml:space="preserve">i </t>
    </r>
    <r>
      <rPr>
        <b/>
        <sz val="20"/>
        <color indexed="18"/>
        <rFont val="Arial"/>
        <family val="2"/>
      </rPr>
      <t>les cellules sont conditionnées et n'acceptent que les chiffres 1 pour OUI,  2 pour NON, ou 8 pour NA (un seul critère concerné)</t>
    </r>
  </si>
  <si>
    <r>
      <t xml:space="preserve">i </t>
    </r>
    <r>
      <rPr>
        <b/>
        <sz val="20"/>
        <color indexed="18"/>
        <rFont val="Arial"/>
        <family val="2"/>
      </rPr>
      <t>le tableau est prévu pour 80 observations. Si vous avez plus de cas, il est nécessaire  d'insérer des lignes supplémentaires</t>
    </r>
  </si>
  <si>
    <t xml:space="preserve"> ANALYSE 2015 : analyse automatique des données</t>
  </si>
  <si>
    <t xml:space="preserve"> OUI(2015) : graphique</t>
  </si>
  <si>
    <t xml:space="preserve"> OUI-NON-NA(2015) : histogramme</t>
  </si>
  <si>
    <r>
      <t xml:space="preserve">  ANNEE 2017, ANALYSE 2017, OUI(2017) et OUI-NON-NA(2017)</t>
    </r>
    <r>
      <rPr>
        <b/>
        <sz val="20"/>
        <color indexed="12"/>
        <rFont val="Arial"/>
        <family val="2"/>
      </rPr>
      <t xml:space="preserve"> </t>
    </r>
    <r>
      <rPr>
        <b/>
        <sz val="20"/>
        <color indexed="18"/>
        <rFont val="Arial"/>
        <family val="2"/>
      </rPr>
      <t>effectuent les mêmes traitements pour le deuxième tour d'audit</t>
    </r>
  </si>
  <si>
    <r>
      <t xml:space="preserve">  COMPARAISON 2015 et 2017 et OUI(2015-2017)</t>
    </r>
    <r>
      <rPr>
        <b/>
        <sz val="20"/>
        <color indexed="12"/>
        <rFont val="Arial"/>
        <family val="2"/>
      </rPr>
      <t xml:space="preserve"> </t>
    </r>
    <r>
      <rPr>
        <b/>
        <sz val="20"/>
        <color indexed="18"/>
        <rFont val="Arial"/>
        <family val="2"/>
      </rPr>
      <t>comparent les résultats des deux tours</t>
    </r>
  </si>
  <si>
    <r>
      <t xml:space="preserve">i </t>
    </r>
    <r>
      <rPr>
        <b/>
        <sz val="20"/>
        <color indexed="18"/>
        <rFont val="Arial"/>
        <family val="2"/>
      </rPr>
      <t>ainsi les critères de C17 à C26 (police en noir et cellules blanches) sont calculés à partir des saisies des critères C1 à C16, ils se renseignent donc automatiquement et il n'y a pas utilité à les recalculer.</t>
    </r>
  </si>
  <si>
    <r>
      <t xml:space="preserve">i </t>
    </r>
    <r>
      <rPr>
        <b/>
        <sz val="20"/>
        <color indexed="18"/>
        <rFont val="Arial"/>
        <family val="2"/>
      </rPr>
      <t>si le nombre de valeurs saisies ne correspond pas au nombre d'observations déclarées, (attention donc si la traçabilité n'a pas été retrouvée (Critère 1 = NON), vous devez quand même enregistrer tous les critères en NON).</t>
    </r>
  </si>
  <si>
    <t>Programme de l'audit clinique</t>
  </si>
  <si>
    <t>Objectif :</t>
  </si>
  <si>
    <t>Grille de critères :</t>
  </si>
  <si>
    <t>Guide d'utilisation de la Grille de critères :</t>
  </si>
  <si>
    <t>Il convient de se reporter à l'onglet "Lisez-moi" pour les modalités pratiques.
Les cellules à renseigner sont colorées en bleu, les cellules blanches sont programmées pour un calcul automatique et ne doivent pas être renseignées.</t>
  </si>
  <si>
    <t>L'observation est réalisée sur le dossier patient et sur le système centralisé qui permet l'enregistrement de toutes les étapes.</t>
  </si>
  <si>
    <t xml:space="preserve">Sur la grille de saisie sont reportés les libellés courts des critères. Leur description est reportée sur l'onglet "Intitulés". </t>
  </si>
  <si>
    <t>La réponse au critère peut-être :
* OUI, côté 1
* NON, côté 2
* NON APPLICABLE, côté 8 (seul le critère C3 est concerné)</t>
  </si>
  <si>
    <t>Protocole (Plan) d'audit :</t>
  </si>
  <si>
    <t>L'audit porte sur 80 dossiers de patients pour lesquels au moins un DM soumis aux règles particulières de traçabilité (cf. arrêté du 26 janvier 2007) a été implanté. Les dossiers tirés au sort à partir des données du PMSI et/ou des données de la PUI devront concerner des DM facturés en sus des GHS et dans le GHS. La répartition de l'échantillon de dossiers doit être le reflet de l'activité de l'établissement ; aucune activité médico-chirurgicale ne doit être écartée : au minimum un dossier doit être sélectionné pour les activités peu concernées par l'implantation de DM.</t>
  </si>
  <si>
    <t>Sur la période du CBUMPP 2014-2018, les deux tours de l'audit seront réalisés en 2015 et en 2017. Dans l'intervalle l'analyse des résultats permettra de définir les actions à entreprendre.</t>
  </si>
  <si>
    <t>Rapport d'audit :</t>
  </si>
  <si>
    <t>L'analyse de différents résultats est programmée :</t>
  </si>
  <si>
    <t>* pour chaque critère, % de OUI et NON sans compter NA</t>
  </si>
  <si>
    <t>* pour chaque critère, % de OUI, NON et NA</t>
  </si>
  <si>
    <t>3 - OUI-NON-NA(2015) : histogramme</t>
  </si>
  <si>
    <t>2 - OUI(2015) : graphique</t>
  </si>
  <si>
    <t>1 - ANALYSE 2015 : analyse automatique des données</t>
  </si>
  <si>
    <t xml:space="preserve"> Les résultats sont présentés sous forme de deux tableaux :</t>
  </si>
  <si>
    <r>
      <t xml:space="preserve">4 - ANNEE 2017, ANALYSE 2017, OUI(2017) et OUI-NON-NA(2017) </t>
    </r>
    <r>
      <rPr>
        <sz val="10"/>
        <rFont val="Arial"/>
        <family val="2"/>
      </rPr>
      <t>effectuent les mêmes traitements pour le deuxième tour d'audit</t>
    </r>
  </si>
  <si>
    <r>
      <t xml:space="preserve">5 - COMPARAISON 2015 et 2017 et OUI(2015-2017) </t>
    </r>
    <r>
      <rPr>
        <sz val="10"/>
        <rFont val="Arial"/>
        <family val="2"/>
      </rPr>
      <t>comparent les résultats des deux tours</t>
    </r>
  </si>
  <si>
    <t>Les éléments à reporter dans le Rapport d'Etape Annuel du CBUMPP 2014-2018 pour les années 2015 et 2017 y sont intégrés.</t>
  </si>
  <si>
    <t>Cette analyse automatique permet d'identifier les points forts et les axes d'amélioration en vue de la définition des actions à mettre en œuvre.</t>
  </si>
  <si>
    <t>(Ne sont ici présentés que les éléments nécessitant d'être précisés. Pour les autres éléments nécessaires à l'élaboration du programme d'audit, l'établissement a toute latitude pour les définir et les organiser)</t>
  </si>
  <si>
    <t>Si plusieurs DM soumis à la traçabilité ont été implantés lors d'un même acte à un même patient, l'ensemble du critère doit être conforme au mieux pour tous les DMI, a minima pour deux DMI (s'il est choisi de n'auditer que deux DMI par dossier), pour pouvoir être côté OUI.</t>
  </si>
  <si>
    <r>
      <t xml:space="preserve">L'établissement a la possibilité d'auditer plus de dossiers patients s'il le juge nécessaire </t>
    </r>
    <r>
      <rPr>
        <i/>
        <sz val="10"/>
        <rFont val="Arial"/>
        <family val="2"/>
      </rPr>
      <t>(il lui suffira d'insérer des lignes pour qu'elles soient prises en compte dans l'analyse automatisée)</t>
    </r>
    <r>
      <rPr>
        <sz val="10"/>
        <rFont val="Arial"/>
        <family val="2"/>
      </rPr>
      <t>.</t>
    </r>
  </si>
  <si>
    <r>
      <t xml:space="preserve">i </t>
    </r>
    <r>
      <rPr>
        <b/>
        <sz val="20"/>
        <color indexed="18"/>
        <rFont val="Arial"/>
        <family val="2"/>
      </rPr>
      <t>le descriptif des critères se trouve dans le dernier onglet "Intitulés"</t>
    </r>
  </si>
  <si>
    <t>Dans le cadre du "Processus de prise en charge d'un patient par implantation d'un dispositif médical (DM)" et des engagements du CBUMPP à améliorer et sécuriser le circuit des produits et prestations, s'assurer de la conformité de la traçabilité des dispositifs médicaux implantés aux règles particulières de matériovigilance (art. R5212-36 à R5212-42 du Code de la Santé Publique), depuis la réception des DM dans l'établissement jusqu'à leur utilisation chez le patient.</t>
  </si>
  <si>
    <t>Les critères de conformité sont ceux définis par la règlementation en vigueur (art. R5212-36 à R5212-42 du Code de la Santé Publique, et arrêté du 26 janvier 2007).
Par analogie avec les indicateurs IPAQSS sur la Tenue du Dossier Patient et les critères qui y sont relatifs aux prescriptions médicamenteuses, certains indicateurs de non-conformité permettent de synthétiser les axes d'amélioration. Ils sont issus des critères de conformité et leur calcul est automatisé sur la grille de recueil.</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</si>
</sst>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
    <numFmt numFmtId="173" formatCode="0.0%"/>
    <numFmt numFmtId="174" formatCode="d/m/yy"/>
  </numFmts>
  <fonts count="122">
    <font>
      <sz val="10"/>
      <name val="Arial"/>
      <family val="0"/>
    </font>
    <font>
      <b/>
      <sz val="10"/>
      <name val="Arial"/>
      <family val="2"/>
    </font>
    <font>
      <b/>
      <sz val="12"/>
      <color indexed="18"/>
      <name val="Arial"/>
      <family val="2"/>
    </font>
    <font>
      <b/>
      <sz val="11"/>
      <color indexed="18"/>
      <name val="Arial"/>
      <family val="2"/>
    </font>
    <font>
      <sz val="11"/>
      <name val="Arial"/>
      <family val="2"/>
    </font>
    <font>
      <b/>
      <sz val="12"/>
      <name val="Arial"/>
      <family val="2"/>
    </font>
    <font>
      <sz val="11"/>
      <color indexed="18"/>
      <name val="Arial"/>
      <family val="2"/>
    </font>
    <font>
      <sz val="12"/>
      <name val="Arial"/>
      <family val="2"/>
    </font>
    <font>
      <b/>
      <sz val="14"/>
      <name val="Arial"/>
      <family val="2"/>
    </font>
    <font>
      <b/>
      <sz val="16"/>
      <color indexed="10"/>
      <name val="Arial"/>
      <family val="2"/>
    </font>
    <font>
      <b/>
      <sz val="16"/>
      <color indexed="18"/>
      <name val="Arial"/>
      <family val="2"/>
    </font>
    <font>
      <b/>
      <sz val="14"/>
      <color indexed="62"/>
      <name val="Arial"/>
      <family val="2"/>
    </font>
    <font>
      <b/>
      <sz val="20"/>
      <color indexed="62"/>
      <name val="Arial"/>
      <family val="2"/>
    </font>
    <font>
      <b/>
      <sz val="22"/>
      <color indexed="10"/>
      <name val="Arial"/>
      <family val="2"/>
    </font>
    <font>
      <b/>
      <sz val="20"/>
      <color indexed="10"/>
      <name val="Arial"/>
      <family val="2"/>
    </font>
    <font>
      <b/>
      <sz val="20"/>
      <color indexed="18"/>
      <name val="Arial"/>
      <family val="2"/>
    </font>
    <font>
      <b/>
      <sz val="20"/>
      <color indexed="12"/>
      <name val="Arial"/>
      <family val="2"/>
    </font>
    <font>
      <b/>
      <sz val="20"/>
      <color indexed="48"/>
      <name val="Arial"/>
      <family val="2"/>
    </font>
    <font>
      <b/>
      <sz val="20"/>
      <color indexed="18"/>
      <name val="Wingdings"/>
      <family val="0"/>
    </font>
    <font>
      <b/>
      <sz val="22"/>
      <color indexed="12"/>
      <name val="Arial"/>
      <family val="2"/>
    </font>
    <font>
      <b/>
      <sz val="10"/>
      <color indexed="18"/>
      <name val="Wingdings"/>
      <family val="0"/>
    </font>
    <font>
      <b/>
      <sz val="11"/>
      <name val="Arial"/>
      <family val="2"/>
    </font>
    <font>
      <u val="single"/>
      <sz val="10"/>
      <color indexed="12"/>
      <name val="Arial"/>
      <family val="2"/>
    </font>
    <font>
      <u val="single"/>
      <sz val="10"/>
      <color indexed="36"/>
      <name val="Arial"/>
      <family val="2"/>
    </font>
    <font>
      <b/>
      <i/>
      <sz val="12"/>
      <name val="Arial"/>
      <family val="2"/>
    </font>
    <font>
      <b/>
      <i/>
      <sz val="10"/>
      <name val="Arial"/>
      <family val="2"/>
    </font>
    <font>
      <b/>
      <sz val="12"/>
      <color indexed="12"/>
      <name val="Arial"/>
      <family val="2"/>
    </font>
    <font>
      <sz val="12"/>
      <color indexed="12"/>
      <name val="Arial"/>
      <family val="2"/>
    </font>
    <font>
      <b/>
      <sz val="12"/>
      <color indexed="14"/>
      <name val="Arial"/>
      <family val="2"/>
    </font>
    <font>
      <sz val="12"/>
      <color indexed="14"/>
      <name val="Arial"/>
      <family val="2"/>
    </font>
    <font>
      <b/>
      <sz val="12"/>
      <color indexed="52"/>
      <name val="Arial"/>
      <family val="2"/>
    </font>
    <font>
      <sz val="12"/>
      <color indexed="52"/>
      <name val="Arial"/>
      <family val="2"/>
    </font>
    <font>
      <b/>
      <sz val="12"/>
      <color indexed="57"/>
      <name val="Arial"/>
      <family val="2"/>
    </font>
    <font>
      <sz val="12"/>
      <color indexed="57"/>
      <name val="Arial"/>
      <family val="2"/>
    </font>
    <font>
      <sz val="9"/>
      <color indexed="18"/>
      <name val="Arial"/>
      <family val="2"/>
    </font>
    <font>
      <b/>
      <sz val="9"/>
      <color indexed="18"/>
      <name val="Arial"/>
      <family val="2"/>
    </font>
    <font>
      <sz val="9"/>
      <name val="Arial"/>
      <family val="2"/>
    </font>
    <font>
      <b/>
      <sz val="12"/>
      <color indexed="10"/>
      <name val="Arial"/>
      <family val="2"/>
    </font>
    <font>
      <sz val="10"/>
      <name val="Arial Black"/>
      <family val="2"/>
    </font>
    <font>
      <i/>
      <sz val="8"/>
      <name val="Arial"/>
      <family val="2"/>
    </font>
    <font>
      <i/>
      <sz val="10"/>
      <name val="Arial"/>
      <family val="2"/>
    </font>
    <font>
      <sz val="15.5"/>
      <color indexed="8"/>
      <name val="Arial"/>
      <family val="0"/>
    </font>
    <font>
      <sz val="7"/>
      <color indexed="8"/>
      <name val="Arial Narrow"/>
      <family val="0"/>
    </font>
    <font>
      <sz val="10"/>
      <color indexed="8"/>
      <name val="Arial"/>
      <family val="0"/>
    </font>
    <font>
      <sz val="12.05"/>
      <color indexed="8"/>
      <name val="Arial"/>
      <family val="0"/>
    </font>
    <font>
      <sz val="6.9"/>
      <color indexed="8"/>
      <name val="Arial"/>
      <family val="0"/>
    </font>
    <font>
      <b/>
      <sz val="9.2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30"/>
      <name val="Arial"/>
      <family val="2"/>
    </font>
    <font>
      <sz val="11"/>
      <color indexed="14"/>
      <name val="Arial"/>
      <family val="2"/>
    </font>
    <font>
      <sz val="11"/>
      <color indexed="60"/>
      <name val="Arial"/>
      <family val="2"/>
    </font>
    <font>
      <sz val="11"/>
      <color indexed="17"/>
      <name val="Arial"/>
      <family val="2"/>
    </font>
    <font>
      <sz val="9"/>
      <color indexed="14"/>
      <name val="Arial"/>
      <family val="2"/>
    </font>
    <font>
      <sz val="9"/>
      <color indexed="60"/>
      <name val="Arial"/>
      <family val="2"/>
    </font>
    <font>
      <sz val="9"/>
      <color indexed="17"/>
      <name val="Arial"/>
      <family val="2"/>
    </font>
    <font>
      <sz val="10"/>
      <color indexed="14"/>
      <name val="Arial"/>
      <family val="2"/>
    </font>
    <font>
      <sz val="12"/>
      <color indexed="60"/>
      <name val="Arial"/>
      <family val="2"/>
    </font>
    <font>
      <sz val="10"/>
      <color indexed="60"/>
      <name val="Arial"/>
      <family val="2"/>
    </font>
    <font>
      <sz val="12"/>
      <color indexed="62"/>
      <name val="Arial"/>
      <family val="2"/>
    </font>
    <font>
      <sz val="11"/>
      <color indexed="62"/>
      <name val="Arial"/>
      <family val="2"/>
    </font>
    <font>
      <sz val="10"/>
      <color indexed="62"/>
      <name val="Arial"/>
      <family val="2"/>
    </font>
    <font>
      <sz val="12"/>
      <color indexed="17"/>
      <name val="Arial"/>
      <family val="2"/>
    </font>
    <font>
      <sz val="10"/>
      <color indexed="17"/>
      <name val="Arial"/>
      <family val="2"/>
    </font>
    <font>
      <sz val="8"/>
      <name val="Tahoma"/>
      <family val="2"/>
    </font>
    <font>
      <b/>
      <sz val="8"/>
      <color indexed="9"/>
      <name val="Calibri"/>
      <family val="0"/>
    </font>
    <font>
      <i/>
      <sz val="8"/>
      <color indexed="9"/>
      <name val="Calibri"/>
      <family val="0"/>
    </font>
    <font>
      <b/>
      <sz val="14"/>
      <color indexed="8"/>
      <name val="Arial"/>
      <family val="0"/>
    </font>
    <font>
      <b/>
      <sz val="14.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0066FF"/>
      <name val="Arial"/>
      <family val="2"/>
    </font>
    <font>
      <sz val="12"/>
      <color rgb="FFFF33CC"/>
      <name val="Arial"/>
      <family val="2"/>
    </font>
    <font>
      <sz val="12"/>
      <color rgb="FF996633"/>
      <name val="Arial"/>
      <family val="2"/>
    </font>
    <font>
      <sz val="12"/>
      <color rgb="FF33CC33"/>
      <name val="Arial"/>
      <family val="2"/>
    </font>
    <font>
      <sz val="12"/>
      <color rgb="FF0070C0"/>
      <name val="Arial"/>
      <family val="2"/>
    </font>
    <font>
      <sz val="11"/>
      <color rgb="FFFF0066"/>
      <name val="Arial"/>
      <family val="2"/>
    </font>
    <font>
      <sz val="11"/>
      <color rgb="FFCC3300"/>
      <name val="Arial"/>
      <family val="2"/>
    </font>
    <font>
      <sz val="11"/>
      <color rgb="FF006600"/>
      <name val="Arial"/>
      <family val="2"/>
    </font>
    <font>
      <sz val="9"/>
      <color rgb="FFFF0066"/>
      <name val="Arial"/>
      <family val="2"/>
    </font>
    <font>
      <sz val="9"/>
      <color rgb="FFCC3300"/>
      <name val="Arial"/>
      <family val="2"/>
    </font>
    <font>
      <sz val="9"/>
      <color rgb="FF006600"/>
      <name val="Arial"/>
      <family val="2"/>
    </font>
    <font>
      <sz val="12"/>
      <color rgb="FFFF0066"/>
      <name val="Arial"/>
      <family val="2"/>
    </font>
    <font>
      <sz val="10"/>
      <color rgb="FFFF0066"/>
      <name val="Arial"/>
      <family val="2"/>
    </font>
    <font>
      <sz val="12"/>
      <color rgb="FFCC3300"/>
      <name val="Arial"/>
      <family val="2"/>
    </font>
    <font>
      <sz val="10"/>
      <color rgb="FFCC3300"/>
      <name val="Arial"/>
      <family val="2"/>
    </font>
    <font>
      <sz val="12"/>
      <color theme="3" tint="0.39998000860214233"/>
      <name val="Arial"/>
      <family val="2"/>
    </font>
    <font>
      <sz val="11"/>
      <color theme="3" tint="0.39998000860214233"/>
      <name val="Arial"/>
      <family val="2"/>
    </font>
    <font>
      <sz val="10"/>
      <color theme="3" tint="0.39998000860214233"/>
      <name val="Arial"/>
      <family val="2"/>
    </font>
    <font>
      <sz val="12"/>
      <color rgb="FF006600"/>
      <name val="Arial"/>
      <family val="2"/>
    </font>
    <font>
      <sz val="10"/>
      <color rgb="FF006600"/>
      <name val="Arial"/>
      <family val="2"/>
    </font>
    <font>
      <sz val="10"/>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style="thin"/>
      <bottom style="thin"/>
    </border>
    <border>
      <left style="thin">
        <color indexed="62"/>
      </left>
      <right style="thin">
        <color indexed="62"/>
      </right>
      <top style="thin">
        <color indexed="62"/>
      </top>
      <bottom style="thin">
        <color indexed="62"/>
      </bottom>
    </border>
    <border>
      <left>
        <color indexed="63"/>
      </left>
      <right>
        <color indexed="63"/>
      </right>
      <top>
        <color indexed="63"/>
      </top>
      <bottom style="thin"/>
    </border>
    <border>
      <left>
        <color indexed="63"/>
      </left>
      <right style="thin">
        <color indexed="62"/>
      </right>
      <top style="thin">
        <color indexed="62"/>
      </top>
      <bottom style="thin">
        <color indexed="62"/>
      </bottom>
    </border>
    <border>
      <left>
        <color indexed="63"/>
      </left>
      <right>
        <color indexed="63"/>
      </right>
      <top>
        <color indexed="63"/>
      </top>
      <bottom style="thin">
        <color indexed="62"/>
      </bottom>
    </border>
    <border>
      <left style="thin">
        <color indexed="62"/>
      </left>
      <right>
        <color indexed="63"/>
      </right>
      <top style="thin">
        <color indexed="62"/>
      </top>
      <bottom style="thin">
        <color indexed="62"/>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slantDashDot"/>
      <right style="slantDashDot"/>
      <top>
        <color indexed="63"/>
      </top>
      <bottom>
        <color indexed="63"/>
      </bottom>
    </border>
    <border>
      <left style="slantDashDot"/>
      <right style="slantDashDot"/>
      <top>
        <color indexed="63"/>
      </top>
      <bottom style="slantDashDot"/>
    </border>
    <border>
      <left style="slantDashDot"/>
      <right style="slantDashDot"/>
      <top style="slantDashDot"/>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0" borderId="2" applyNumberFormat="0" applyFill="0" applyAlignment="0" applyProtection="0"/>
    <xf numFmtId="0" fontId="0" fillId="27" borderId="3" applyNumberFormat="0" applyFont="0" applyAlignment="0" applyProtection="0"/>
    <xf numFmtId="0" fontId="89" fillId="28" borderId="1" applyNumberFormat="0" applyAlignment="0" applyProtection="0"/>
    <xf numFmtId="0" fontId="90" fillId="29"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1" fillId="30" borderId="0" applyNumberFormat="0" applyBorder="0" applyAlignment="0" applyProtection="0"/>
    <xf numFmtId="9" fontId="0" fillId="0" borderId="0" applyFont="0" applyFill="0" applyBorder="0" applyAlignment="0" applyProtection="0"/>
    <xf numFmtId="0" fontId="92" fillId="31" borderId="0" applyNumberFormat="0" applyBorder="0" applyAlignment="0" applyProtection="0"/>
    <xf numFmtId="0" fontId="93" fillId="26" borderId="4"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2" borderId="9" applyNumberFormat="0" applyAlignment="0" applyProtection="0"/>
  </cellStyleXfs>
  <cellXfs count="256">
    <xf numFmtId="0" fontId="0" fillId="0" borderId="0" xfId="0" applyAlignment="1">
      <alignment/>
    </xf>
    <xf numFmtId="0" fontId="1" fillId="0" borderId="0" xfId="0" applyFont="1" applyAlignment="1">
      <alignment/>
    </xf>
    <xf numFmtId="0" fontId="0" fillId="0" borderId="10" xfId="0" applyBorder="1" applyAlignment="1">
      <alignment/>
    </xf>
    <xf numFmtId="14" fontId="0" fillId="0" borderId="0" xfId="0" applyNumberFormat="1" applyAlignment="1">
      <alignment/>
    </xf>
    <xf numFmtId="0" fontId="0" fillId="0" borderId="0" xfId="0" applyBorder="1" applyAlignment="1">
      <alignment/>
    </xf>
    <xf numFmtId="0" fontId="0" fillId="0" borderId="0" xfId="0" applyNumberFormat="1" applyAlignment="1">
      <alignment/>
    </xf>
    <xf numFmtId="0" fontId="2" fillId="0" borderId="0" xfId="0" applyFont="1" applyAlignment="1">
      <alignment/>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0" fillId="0" borderId="0" xfId="0" applyAlignment="1" applyProtection="1">
      <alignment/>
      <protection/>
    </xf>
    <xf numFmtId="174" fontId="3" fillId="0" borderId="0" xfId="0" applyNumberFormat="1" applyFont="1" applyAlignment="1" applyProtection="1">
      <alignment/>
      <protection/>
    </xf>
    <xf numFmtId="0" fontId="0" fillId="0" borderId="0" xfId="0" applyBorder="1" applyAlignment="1" applyProtection="1">
      <alignment/>
      <protection/>
    </xf>
    <xf numFmtId="0" fontId="0" fillId="0" borderId="0" xfId="0" applyAlignment="1" applyProtection="1">
      <alignment/>
      <protection hidden="1"/>
    </xf>
    <xf numFmtId="0" fontId="4" fillId="0" borderId="0" xfId="0" applyFont="1" applyFill="1" applyBorder="1" applyAlignment="1" applyProtection="1">
      <alignment/>
      <protection/>
    </xf>
    <xf numFmtId="0" fontId="7" fillId="0" borderId="0" xfId="0" applyFont="1" applyAlignment="1">
      <alignment/>
    </xf>
    <xf numFmtId="0" fontId="7" fillId="0" borderId="10" xfId="0" applyFont="1" applyBorder="1" applyAlignment="1">
      <alignment/>
    </xf>
    <xf numFmtId="0" fontId="7" fillId="0" borderId="0" xfId="0" applyFont="1" applyBorder="1" applyAlignment="1">
      <alignment/>
    </xf>
    <xf numFmtId="0" fontId="7" fillId="0" borderId="0" xfId="0" applyFont="1" applyAlignment="1">
      <alignment wrapText="1"/>
    </xf>
    <xf numFmtId="0" fontId="7" fillId="0" borderId="0" xfId="0" applyFont="1" applyAlignment="1">
      <alignment horizontal="center" vertical="center"/>
    </xf>
    <xf numFmtId="173" fontId="7" fillId="0" borderId="0" xfId="0" applyNumberFormat="1" applyFont="1" applyAlignment="1">
      <alignment horizontal="center" vertical="center"/>
    </xf>
    <xf numFmtId="0" fontId="5" fillId="0" borderId="11" xfId="0" applyNumberFormat="1" applyFont="1" applyBorder="1" applyAlignment="1">
      <alignment horizontal="center" vertical="center"/>
    </xf>
    <xf numFmtId="0" fontId="4" fillId="0" borderId="12" xfId="0" applyFont="1" applyFill="1" applyBorder="1" applyAlignment="1" applyProtection="1">
      <alignment/>
      <protection/>
    </xf>
    <xf numFmtId="0" fontId="6" fillId="0" borderId="12" xfId="0" applyFont="1" applyFill="1" applyBorder="1" applyAlignment="1" applyProtection="1">
      <alignment/>
      <protection/>
    </xf>
    <xf numFmtId="0" fontId="6" fillId="0" borderId="12" xfId="0" applyNumberFormat="1" applyFont="1" applyFill="1" applyBorder="1" applyAlignment="1" applyProtection="1">
      <alignment horizontal="center" shrinkToFit="1"/>
      <protection/>
    </xf>
    <xf numFmtId="0" fontId="6" fillId="0" borderId="12"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7" fillId="0" borderId="13" xfId="0" applyFont="1" applyBorder="1" applyAlignment="1">
      <alignment/>
    </xf>
    <xf numFmtId="174" fontId="0" fillId="0" borderId="0" xfId="0" applyNumberFormat="1" applyAlignment="1">
      <alignment/>
    </xf>
    <xf numFmtId="0" fontId="4" fillId="0" borderId="0" xfId="0" applyFont="1" applyFill="1" applyBorder="1" applyAlignment="1" applyProtection="1">
      <alignment shrinkToFit="1"/>
      <protection/>
    </xf>
    <xf numFmtId="0" fontId="3" fillId="0" borderId="0" xfId="0" applyFont="1" applyBorder="1" applyAlignment="1" applyProtection="1">
      <alignment/>
      <protection/>
    </xf>
    <xf numFmtId="174" fontId="3" fillId="0" borderId="0" xfId="0" applyNumberFormat="1" applyFont="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horizontal="center"/>
      <protection locked="0"/>
    </xf>
    <xf numFmtId="0" fontId="0" fillId="0" borderId="0" xfId="0" applyBorder="1" applyAlignment="1">
      <alignment horizontal="center" vertical="center"/>
    </xf>
    <xf numFmtId="0" fontId="0" fillId="0" borderId="0" xfId="0" applyBorder="1" applyAlignment="1">
      <alignment vertical="center"/>
    </xf>
    <xf numFmtId="174" fontId="8" fillId="0" borderId="0" xfId="0" applyNumberFormat="1" applyFont="1" applyAlignment="1">
      <alignment horizontal="left" wrapText="1"/>
    </xf>
    <xf numFmtId="174" fontId="8" fillId="0" borderId="0" xfId="0" applyNumberFormat="1" applyFont="1" applyBorder="1" applyAlignment="1">
      <alignment horizontal="left" vertical="center" wrapText="1"/>
    </xf>
    <xf numFmtId="0" fontId="2" fillId="0" borderId="0" xfId="0" applyFont="1" applyAlignment="1">
      <alignment horizontal="left" wrapText="1"/>
    </xf>
    <xf numFmtId="0" fontId="9" fillId="34" borderId="0" xfId="0" applyFont="1" applyFill="1" applyAlignment="1">
      <alignment horizontal="center"/>
    </xf>
    <xf numFmtId="0" fontId="9" fillId="0" borderId="0" xfId="0" applyFont="1" applyFill="1" applyAlignment="1">
      <alignment horizontal="center"/>
    </xf>
    <xf numFmtId="0" fontId="10" fillId="0" borderId="0" xfId="0" applyFont="1" applyAlignment="1">
      <alignment/>
    </xf>
    <xf numFmtId="0" fontId="10" fillId="0" borderId="0" xfId="0" applyFont="1" applyAlignment="1">
      <alignment/>
    </xf>
    <xf numFmtId="0" fontId="11" fillId="0" borderId="0" xfId="0" applyFont="1" applyAlignment="1">
      <alignment horizontal="left" vertical="center"/>
    </xf>
    <xf numFmtId="0" fontId="2" fillId="0" borderId="0" xfId="0" applyFont="1" applyAlignment="1">
      <alignment horizontal="left" vertical="center"/>
    </xf>
    <xf numFmtId="0" fontId="12" fillId="0" borderId="0" xfId="0" applyFont="1" applyAlignment="1">
      <alignment horizontal="left" vertical="center"/>
    </xf>
    <xf numFmtId="0" fontId="14" fillId="34" borderId="0" xfId="0" applyFont="1" applyFill="1" applyAlignment="1">
      <alignment horizontal="center"/>
    </xf>
    <xf numFmtId="0" fontId="14" fillId="0" borderId="0" xfId="0" applyFont="1" applyAlignment="1">
      <alignment horizontal="center"/>
    </xf>
    <xf numFmtId="0" fontId="14" fillId="0" borderId="0" xfId="0" applyFont="1" applyAlignment="1">
      <alignment horizontal="left"/>
    </xf>
    <xf numFmtId="0" fontId="15" fillId="0" borderId="0" xfId="0" applyFont="1" applyAlignment="1">
      <alignment/>
    </xf>
    <xf numFmtId="0" fontId="14" fillId="0" borderId="0" xfId="0" applyFont="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xf>
    <xf numFmtId="0" fontId="16" fillId="33" borderId="0" xfId="0" applyFont="1" applyFill="1" applyAlignment="1">
      <alignment horizontal="left"/>
    </xf>
    <xf numFmtId="0" fontId="15" fillId="33" borderId="0" xfId="0" applyFont="1" applyFill="1" applyAlignment="1">
      <alignment horizontal="left" vertical="center"/>
    </xf>
    <xf numFmtId="0" fontId="15" fillId="33" borderId="0" xfId="0" applyFont="1" applyFill="1" applyAlignment="1">
      <alignment vertical="center"/>
    </xf>
    <xf numFmtId="0" fontId="15" fillId="33" borderId="0" xfId="0" applyFont="1" applyFill="1" applyAlignment="1">
      <alignment horizontal="left"/>
    </xf>
    <xf numFmtId="0" fontId="15" fillId="33" borderId="0" xfId="0" applyFont="1" applyFill="1" applyAlignment="1">
      <alignment/>
    </xf>
    <xf numFmtId="0" fontId="17" fillId="33" borderId="0" xfId="0" applyFont="1" applyFill="1" applyAlignment="1">
      <alignment/>
    </xf>
    <xf numFmtId="0" fontId="17" fillId="0" borderId="0" xfId="0" applyFont="1" applyAlignment="1">
      <alignment/>
    </xf>
    <xf numFmtId="0" fontId="16" fillId="33" borderId="0" xfId="0" applyFont="1" applyFill="1" applyAlignment="1">
      <alignment horizontal="left" vertical="center" wrapText="1"/>
    </xf>
    <xf numFmtId="0" fontId="13" fillId="34" borderId="0" xfId="0" applyFont="1" applyFill="1" applyAlignment="1">
      <alignment horizontal="center" vertical="center" wrapText="1"/>
    </xf>
    <xf numFmtId="0" fontId="19" fillId="33" borderId="0" xfId="0" applyFont="1" applyFill="1" applyBorder="1" applyAlignment="1">
      <alignment horizontal="left"/>
    </xf>
    <xf numFmtId="0" fontId="15" fillId="33" borderId="0" xfId="0" applyFont="1" applyFill="1" applyBorder="1" applyAlignment="1">
      <alignment horizontal="left" vertical="center" wrapText="1"/>
    </xf>
    <xf numFmtId="0" fontId="18" fillId="33" borderId="0" xfId="0" applyFont="1" applyFill="1" applyBorder="1" applyAlignment="1">
      <alignment horizontal="left" vertical="center"/>
    </xf>
    <xf numFmtId="0" fontId="19" fillId="33" borderId="0" xfId="0" applyFont="1" applyFill="1" applyBorder="1" applyAlignment="1">
      <alignment horizontal="left" vertical="center" wrapText="1"/>
    </xf>
    <xf numFmtId="0" fontId="4" fillId="33" borderId="12" xfId="0" applyFont="1" applyFill="1" applyBorder="1" applyAlignment="1" applyProtection="1">
      <alignment/>
      <protection locked="0"/>
    </xf>
    <xf numFmtId="0" fontId="7" fillId="0" borderId="0" xfId="0" applyFont="1" applyBorder="1" applyAlignment="1">
      <alignment horizontal="center" vertical="center"/>
    </xf>
    <xf numFmtId="173" fontId="7" fillId="0" borderId="0" xfId="0" applyNumberFormat="1" applyFont="1" applyBorder="1" applyAlignment="1">
      <alignment/>
    </xf>
    <xf numFmtId="0" fontId="0" fillId="0" borderId="0" xfId="0" applyBorder="1" applyAlignment="1">
      <alignment horizontal="center" vertical="center" wrapText="1"/>
    </xf>
    <xf numFmtId="9" fontId="0" fillId="0" borderId="10" xfId="0" applyNumberFormat="1" applyFill="1" applyBorder="1" applyAlignment="1">
      <alignment horizontal="center" vertical="center"/>
    </xf>
    <xf numFmtId="0" fontId="0" fillId="0" borderId="0" xfId="0" applyBorder="1" applyAlignment="1">
      <alignment wrapText="1"/>
    </xf>
    <xf numFmtId="9" fontId="0" fillId="0" borderId="0" xfId="0" applyNumberFormat="1" applyFill="1" applyBorder="1" applyAlignment="1">
      <alignment horizontal="center" vertical="center"/>
    </xf>
    <xf numFmtId="0" fontId="6" fillId="0" borderId="14" xfId="0" applyFont="1" applyFill="1" applyBorder="1" applyAlignment="1" applyProtection="1">
      <alignment horizontal="center"/>
      <protection/>
    </xf>
    <xf numFmtId="0" fontId="21" fillId="0" borderId="15" xfId="0" applyFont="1" applyBorder="1" applyAlignment="1" applyProtection="1">
      <alignment horizontal="center"/>
      <protection/>
    </xf>
    <xf numFmtId="0" fontId="1" fillId="0" borderId="15" xfId="0" applyFont="1" applyBorder="1" applyAlignment="1" applyProtection="1">
      <alignment horizontal="center"/>
      <protection/>
    </xf>
    <xf numFmtId="0" fontId="6" fillId="0" borderId="16" xfId="0" applyFont="1" applyFill="1" applyBorder="1" applyAlignment="1" applyProtection="1">
      <alignment horizontal="center"/>
      <protection/>
    </xf>
    <xf numFmtId="0" fontId="21" fillId="0" borderId="0" xfId="0" applyFont="1" applyBorder="1" applyAlignment="1" applyProtection="1">
      <alignment horizontal="center"/>
      <protection/>
    </xf>
    <xf numFmtId="0" fontId="0" fillId="0" borderId="0" xfId="0" applyNumberFormat="1" applyBorder="1" applyAlignment="1">
      <alignment/>
    </xf>
    <xf numFmtId="0" fontId="13" fillId="35" borderId="0" xfId="0" applyFont="1" applyFill="1" applyAlignment="1">
      <alignment horizontal="center" wrapText="1"/>
    </xf>
    <xf numFmtId="174" fontId="1" fillId="0" borderId="0" xfId="0" applyNumberFormat="1" applyFont="1" applyBorder="1" applyAlignment="1">
      <alignment horizontal="center" vertical="center"/>
    </xf>
    <xf numFmtId="0" fontId="20" fillId="33" borderId="0" xfId="0" applyFont="1" applyFill="1" applyBorder="1" applyAlignment="1">
      <alignment horizontal="left" vertical="center" wrapText="1" indent="1"/>
    </xf>
    <xf numFmtId="0" fontId="15" fillId="33" borderId="0" xfId="0" applyFont="1" applyFill="1" applyBorder="1" applyAlignment="1">
      <alignment horizontal="left" vertical="center" indent="1"/>
    </xf>
    <xf numFmtId="0" fontId="20" fillId="33" borderId="0" xfId="0" applyFont="1" applyFill="1" applyBorder="1" applyAlignment="1">
      <alignment horizontal="left" vertical="center" indent="1"/>
    </xf>
    <xf numFmtId="0" fontId="7" fillId="0" borderId="0" xfId="0" applyFont="1" applyBorder="1" applyAlignment="1">
      <alignment wrapText="1"/>
    </xf>
    <xf numFmtId="173" fontId="7" fillId="0" borderId="0" xfId="0" applyNumberFormat="1" applyFont="1" applyBorder="1" applyAlignment="1">
      <alignment horizontal="center" vertical="center"/>
    </xf>
    <xf numFmtId="174" fontId="8" fillId="0" borderId="0" xfId="0" applyNumberFormat="1" applyFont="1" applyBorder="1" applyAlignment="1">
      <alignment horizontal="left" wrapText="1"/>
    </xf>
    <xf numFmtId="0" fontId="5" fillId="0" borderId="0" xfId="0" applyFont="1" applyBorder="1" applyAlignment="1">
      <alignment/>
    </xf>
    <xf numFmtId="9" fontId="7" fillId="33" borderId="11" xfId="0" applyNumberFormat="1" applyFont="1" applyFill="1" applyBorder="1" applyAlignment="1">
      <alignment horizontal="center" vertical="center"/>
    </xf>
    <xf numFmtId="0" fontId="7" fillId="0" borderId="11" xfId="0" applyFont="1" applyBorder="1" applyAlignment="1">
      <alignment horizontal="center" vertical="center"/>
    </xf>
    <xf numFmtId="0" fontId="4" fillId="0" borderId="11" xfId="0" applyFont="1" applyBorder="1" applyAlignment="1">
      <alignment vertical="center" wrapText="1"/>
    </xf>
    <xf numFmtId="0" fontId="7" fillId="0" borderId="11" xfId="0" applyFont="1" applyBorder="1" applyAlignment="1">
      <alignment horizontal="center"/>
    </xf>
    <xf numFmtId="0" fontId="7" fillId="36" borderId="11" xfId="0" applyFont="1" applyFill="1" applyBorder="1" applyAlignment="1">
      <alignment horizontal="center" vertical="center" wrapText="1"/>
    </xf>
    <xf numFmtId="0" fontId="7" fillId="0" borderId="11" xfId="0" applyNumberFormat="1" applyFont="1" applyBorder="1" applyAlignment="1">
      <alignment vertical="center" wrapText="1"/>
    </xf>
    <xf numFmtId="0" fontId="7" fillId="0" borderId="17" xfId="0" applyNumberFormat="1" applyFont="1" applyBorder="1" applyAlignment="1">
      <alignment vertical="center" wrapText="1"/>
    </xf>
    <xf numFmtId="0" fontId="7" fillId="0" borderId="18" xfId="0" applyNumberFormat="1" applyFont="1" applyBorder="1" applyAlignment="1">
      <alignment vertical="center" wrapText="1"/>
    </xf>
    <xf numFmtId="0" fontId="8" fillId="0" borderId="0" xfId="0" applyFont="1" applyAlignment="1">
      <alignment/>
    </xf>
    <xf numFmtId="0" fontId="8" fillId="0" borderId="11" xfId="0" applyFont="1" applyBorder="1" applyAlignment="1">
      <alignment/>
    </xf>
    <xf numFmtId="0" fontId="8" fillId="0" borderId="11" xfId="0" applyFont="1" applyBorder="1" applyAlignment="1">
      <alignment horizontal="center" vertical="center"/>
    </xf>
    <xf numFmtId="0" fontId="8" fillId="0" borderId="11" xfId="0" applyFont="1" applyBorder="1" applyAlignment="1">
      <alignment horizontal="left" wrapText="1"/>
    </xf>
    <xf numFmtId="0" fontId="24" fillId="0" borderId="0" xfId="0" applyFont="1" applyAlignment="1">
      <alignment/>
    </xf>
    <xf numFmtId="0" fontId="25" fillId="0" borderId="0" xfId="0" applyFont="1" applyAlignment="1">
      <alignment/>
    </xf>
    <xf numFmtId="0" fontId="7" fillId="0" borderId="11" xfId="0" applyFont="1" applyBorder="1" applyAlignment="1">
      <alignment/>
    </xf>
    <xf numFmtId="0" fontId="7" fillId="0" borderId="11" xfId="0" applyFont="1" applyBorder="1" applyAlignment="1">
      <alignment vertical="center"/>
    </xf>
    <xf numFmtId="0" fontId="7" fillId="0" borderId="11" xfId="0" applyFont="1" applyBorder="1" applyAlignment="1">
      <alignment wrapText="1"/>
    </xf>
    <xf numFmtId="0" fontId="7" fillId="0" borderId="11" xfId="0" applyFont="1" applyBorder="1" applyAlignment="1">
      <alignment vertical="center" wrapText="1"/>
    </xf>
    <xf numFmtId="0" fontId="5" fillId="0" borderId="11" xfId="0" applyFont="1" applyBorder="1" applyAlignment="1">
      <alignment horizontal="center"/>
    </xf>
    <xf numFmtId="0" fontId="5" fillId="0" borderId="11" xfId="0" applyFont="1" applyBorder="1" applyAlignment="1">
      <alignment horizontal="center" vertical="center"/>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left" vertical="center" wrapText="1"/>
    </xf>
    <xf numFmtId="9" fontId="0" fillId="33" borderId="11" xfId="0" applyNumberFormat="1" applyFill="1" applyBorder="1" applyAlignment="1">
      <alignment horizontal="center" vertical="center"/>
    </xf>
    <xf numFmtId="9" fontId="0" fillId="0" borderId="11" xfId="0" applyNumberFormat="1" applyBorder="1" applyAlignment="1">
      <alignment horizontal="center" vertical="center"/>
    </xf>
    <xf numFmtId="0" fontId="0" fillId="0" borderId="11" xfId="0" applyBorder="1" applyAlignment="1">
      <alignment vertical="center"/>
    </xf>
    <xf numFmtId="0" fontId="0" fillId="0" borderId="11" xfId="0" applyBorder="1" applyAlignment="1">
      <alignment wrapText="1"/>
    </xf>
    <xf numFmtId="0" fontId="7" fillId="0" borderId="17" xfId="0" applyFont="1" applyBorder="1" applyAlignment="1">
      <alignment horizontal="center"/>
    </xf>
    <xf numFmtId="0" fontId="7" fillId="0" borderId="18" xfId="0" applyFont="1" applyBorder="1" applyAlignment="1">
      <alignment horizontal="center" vertical="center"/>
    </xf>
    <xf numFmtId="9" fontId="7" fillId="33" borderId="18" xfId="0" applyNumberFormat="1" applyFont="1" applyFill="1" applyBorder="1" applyAlignment="1">
      <alignment horizontal="center" vertical="center"/>
    </xf>
    <xf numFmtId="174" fontId="0" fillId="0" borderId="0" xfId="0" applyNumberFormat="1" applyBorder="1" applyAlignment="1">
      <alignment/>
    </xf>
    <xf numFmtId="14" fontId="0" fillId="0" borderId="0" xfId="0" applyNumberFormat="1" applyBorder="1" applyAlignment="1">
      <alignment/>
    </xf>
    <xf numFmtId="0" fontId="1" fillId="0" borderId="10" xfId="0" applyFont="1" applyBorder="1" applyAlignment="1">
      <alignment/>
    </xf>
    <xf numFmtId="0" fontId="0" fillId="0" borderId="13" xfId="0" applyBorder="1" applyAlignment="1">
      <alignment/>
    </xf>
    <xf numFmtId="0" fontId="0" fillId="0" borderId="18" xfId="0" applyBorder="1" applyAlignment="1">
      <alignment horizontal="center" vertical="center"/>
    </xf>
    <xf numFmtId="9" fontId="0" fillId="33" borderId="18" xfId="0" applyNumberFormat="1" applyFill="1" applyBorder="1" applyAlignment="1">
      <alignment horizontal="center" vertical="center"/>
    </xf>
    <xf numFmtId="9" fontId="0" fillId="0" borderId="18" xfId="0" applyNumberFormat="1" applyBorder="1" applyAlignment="1">
      <alignment horizontal="center" vertical="center"/>
    </xf>
    <xf numFmtId="0" fontId="0" fillId="0" borderId="18" xfId="0" applyBorder="1" applyAlignment="1">
      <alignment vertical="center"/>
    </xf>
    <xf numFmtId="0" fontId="24" fillId="0" borderId="0" xfId="0" applyFont="1" applyBorder="1" applyAlignment="1">
      <alignment/>
    </xf>
    <xf numFmtId="0" fontId="5" fillId="0" borderId="11" xfId="0" applyFont="1" applyBorder="1" applyAlignment="1">
      <alignment horizontal="center" wrapText="1"/>
    </xf>
    <xf numFmtId="0" fontId="7" fillId="0" borderId="0" xfId="0" applyFont="1" applyBorder="1" applyAlignment="1">
      <alignment horizontal="center"/>
    </xf>
    <xf numFmtId="0" fontId="5" fillId="0" borderId="10" xfId="0" applyFont="1" applyBorder="1" applyAlignment="1">
      <alignment/>
    </xf>
    <xf numFmtId="0" fontId="1" fillId="0" borderId="11" xfId="0" applyFont="1" applyBorder="1" applyAlignment="1">
      <alignment horizontal="centerContinuous"/>
    </xf>
    <xf numFmtId="0" fontId="1" fillId="0" borderId="0" xfId="0" applyFont="1" applyBorder="1" applyAlignment="1">
      <alignment/>
    </xf>
    <xf numFmtId="0" fontId="0" fillId="0" borderId="0" xfId="0" applyBorder="1" applyAlignment="1">
      <alignment horizontal="center"/>
    </xf>
    <xf numFmtId="0" fontId="0" fillId="0" borderId="11" xfId="0" applyBorder="1" applyAlignment="1">
      <alignment horizontal="center"/>
    </xf>
    <xf numFmtId="0" fontId="1" fillId="0" borderId="11" xfId="0" applyFont="1" applyBorder="1" applyAlignment="1">
      <alignment horizontal="center"/>
    </xf>
    <xf numFmtId="0" fontId="1" fillId="0" borderId="19" xfId="0" applyFont="1" applyBorder="1" applyAlignment="1">
      <alignment/>
    </xf>
    <xf numFmtId="0" fontId="8" fillId="0" borderId="0" xfId="0" applyFont="1" applyBorder="1" applyAlignment="1">
      <alignment/>
    </xf>
    <xf numFmtId="0" fontId="1" fillId="0" borderId="17" xfId="0" applyNumberFormat="1" applyFont="1" applyBorder="1" applyAlignment="1">
      <alignment horizontal="center" vertical="center" textRotation="255" wrapText="1"/>
    </xf>
    <xf numFmtId="0" fontId="1" fillId="0" borderId="19" xfId="0" applyNumberFormat="1" applyFont="1" applyBorder="1" applyAlignment="1">
      <alignment horizontal="center" vertical="center" textRotation="255" wrapText="1"/>
    </xf>
    <xf numFmtId="0" fontId="14" fillId="0" borderId="0" xfId="0" applyFont="1" applyAlignment="1">
      <alignment horizontal="center" vertical="center"/>
    </xf>
    <xf numFmtId="0" fontId="5" fillId="0" borderId="11" xfId="0" applyNumberFormat="1" applyFont="1" applyBorder="1" applyAlignment="1">
      <alignment horizontal="left" vertical="center"/>
    </xf>
    <xf numFmtId="0" fontId="101" fillId="0" borderId="11" xfId="0" applyNumberFormat="1" applyFont="1" applyBorder="1" applyAlignment="1">
      <alignment vertical="center" wrapText="1"/>
    </xf>
    <xf numFmtId="0" fontId="102" fillId="0" borderId="11" xfId="0" applyNumberFormat="1" applyFont="1" applyBorder="1" applyAlignment="1">
      <alignment vertical="center" wrapText="1"/>
    </xf>
    <xf numFmtId="0" fontId="103" fillId="0" borderId="11" xfId="0" applyNumberFormat="1" applyFont="1" applyBorder="1" applyAlignment="1">
      <alignment vertical="center" wrapText="1"/>
    </xf>
    <xf numFmtId="0" fontId="104" fillId="0" borderId="11" xfId="0" applyNumberFormat="1" applyFont="1" applyBorder="1" applyAlignment="1">
      <alignment vertical="center" wrapText="1"/>
    </xf>
    <xf numFmtId="0" fontId="105" fillId="0" borderId="11" xfId="0" applyNumberFormat="1" applyFont="1" applyBorder="1" applyAlignment="1">
      <alignment vertical="center" wrapText="1"/>
    </xf>
    <xf numFmtId="0" fontId="4" fillId="0" borderId="12" xfId="0" applyFont="1" applyFill="1" applyBorder="1" applyAlignment="1" applyProtection="1">
      <alignment horizontal="center"/>
      <protection/>
    </xf>
    <xf numFmtId="0" fontId="106" fillId="0" borderId="12" xfId="0" applyFont="1" applyFill="1" applyBorder="1" applyAlignment="1" applyProtection="1">
      <alignment horizontal="center"/>
      <protection/>
    </xf>
    <xf numFmtId="0" fontId="107" fillId="0" borderId="12" xfId="0" applyFont="1" applyFill="1" applyBorder="1" applyAlignment="1" applyProtection="1">
      <alignment horizontal="center"/>
      <protection/>
    </xf>
    <xf numFmtId="0" fontId="108" fillId="0" borderId="12"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34" fillId="0" borderId="12" xfId="0" applyFont="1" applyFill="1" applyBorder="1" applyAlignment="1" applyProtection="1">
      <alignment horizontal="left" textRotation="45" wrapText="1"/>
      <protection/>
    </xf>
    <xf numFmtId="174" fontId="35" fillId="0" borderId="0" xfId="0" applyNumberFormat="1" applyFont="1" applyAlignment="1" applyProtection="1">
      <alignment horizontal="left" textRotation="45" wrapText="1"/>
      <protection/>
    </xf>
    <xf numFmtId="0" fontId="34" fillId="0" borderId="0" xfId="0" applyFont="1" applyFill="1" applyAlignment="1" applyProtection="1">
      <alignment horizontal="left" textRotation="45" wrapText="1"/>
      <protection locked="0"/>
    </xf>
    <xf numFmtId="0" fontId="36" fillId="0" borderId="0" xfId="0" applyFont="1" applyAlignment="1" applyProtection="1">
      <alignment horizontal="left" textRotation="45" wrapText="1"/>
      <protection/>
    </xf>
    <xf numFmtId="0" fontId="36" fillId="0" borderId="12" xfId="0" applyFont="1" applyFill="1" applyBorder="1" applyAlignment="1" applyProtection="1">
      <alignment horizontal="left" textRotation="45" wrapText="1"/>
      <protection/>
    </xf>
    <xf numFmtId="0" fontId="109" fillId="0" borderId="12" xfId="0" applyFont="1" applyFill="1" applyBorder="1" applyAlignment="1" applyProtection="1">
      <alignment horizontal="left" textRotation="45" wrapText="1"/>
      <protection/>
    </xf>
    <xf numFmtId="0" fontId="110" fillId="0" borderId="12" xfId="0" applyFont="1" applyFill="1" applyBorder="1" applyAlignment="1" applyProtection="1">
      <alignment horizontal="left" textRotation="45" wrapText="1"/>
      <protection/>
    </xf>
    <xf numFmtId="0" fontId="111" fillId="0" borderId="12" xfId="0" applyFont="1" applyFill="1" applyBorder="1" applyAlignment="1" applyProtection="1">
      <alignment horizontal="left" textRotation="45" wrapText="1"/>
      <protection/>
    </xf>
    <xf numFmtId="0" fontId="112" fillId="0" borderId="11" xfId="0" applyFont="1" applyBorder="1" applyAlignment="1">
      <alignment vertical="center"/>
    </xf>
    <xf numFmtId="0" fontId="106" fillId="0" borderId="11" xfId="0" applyFont="1" applyBorder="1" applyAlignment="1">
      <alignment vertical="center" wrapText="1"/>
    </xf>
    <xf numFmtId="0" fontId="112" fillId="0" borderId="0" xfId="0" applyFont="1" applyBorder="1" applyAlignment="1">
      <alignment/>
    </xf>
    <xf numFmtId="0" fontId="112" fillId="0" borderId="11" xfId="0" applyFont="1" applyBorder="1" applyAlignment="1">
      <alignment horizontal="center" vertical="center"/>
    </xf>
    <xf numFmtId="0" fontId="112" fillId="0" borderId="0" xfId="0" applyFont="1" applyBorder="1" applyAlignment="1">
      <alignment horizontal="center" vertical="center"/>
    </xf>
    <xf numFmtId="9" fontId="112" fillId="33" borderId="11" xfId="0" applyNumberFormat="1" applyFont="1" applyFill="1" applyBorder="1" applyAlignment="1">
      <alignment horizontal="center" vertical="center"/>
    </xf>
    <xf numFmtId="173" fontId="112" fillId="0" borderId="0" xfId="0" applyNumberFormat="1" applyFont="1" applyBorder="1" applyAlignment="1">
      <alignment/>
    </xf>
    <xf numFmtId="0" fontId="112" fillId="36" borderId="11" xfId="0" applyFont="1" applyFill="1" applyBorder="1" applyAlignment="1">
      <alignment horizontal="center" vertical="center" wrapText="1"/>
    </xf>
    <xf numFmtId="0" fontId="113" fillId="0" borderId="0" xfId="0" applyFont="1" applyBorder="1" applyAlignment="1">
      <alignment/>
    </xf>
    <xf numFmtId="0" fontId="114" fillId="0" borderId="11" xfId="0" applyFont="1" applyBorder="1" applyAlignment="1">
      <alignment vertical="center"/>
    </xf>
    <xf numFmtId="0" fontId="107" fillId="0" borderId="11" xfId="0" applyFont="1" applyBorder="1" applyAlignment="1">
      <alignment vertical="center" wrapText="1"/>
    </xf>
    <xf numFmtId="0" fontId="114" fillId="0" borderId="0" xfId="0" applyFont="1" applyBorder="1" applyAlignment="1">
      <alignment/>
    </xf>
    <xf numFmtId="0" fontId="114" fillId="0" borderId="11" xfId="0" applyFont="1" applyBorder="1" applyAlignment="1">
      <alignment horizontal="center" vertical="center"/>
    </xf>
    <xf numFmtId="0" fontId="114" fillId="0" borderId="0" xfId="0" applyFont="1" applyBorder="1" applyAlignment="1">
      <alignment horizontal="center" vertical="center"/>
    </xf>
    <xf numFmtId="9" fontId="114" fillId="33" borderId="11" xfId="0" applyNumberFormat="1" applyFont="1" applyFill="1" applyBorder="1" applyAlignment="1">
      <alignment horizontal="center" vertical="center"/>
    </xf>
    <xf numFmtId="173" fontId="114" fillId="0" borderId="0" xfId="0" applyNumberFormat="1" applyFont="1" applyBorder="1" applyAlignment="1">
      <alignment/>
    </xf>
    <xf numFmtId="0" fontId="114" fillId="36" borderId="11" xfId="0" applyFont="1" applyFill="1" applyBorder="1" applyAlignment="1">
      <alignment horizontal="center" vertical="center" wrapText="1"/>
    </xf>
    <xf numFmtId="0" fontId="115" fillId="0" borderId="0" xfId="0" applyFont="1" applyBorder="1" applyAlignment="1">
      <alignment/>
    </xf>
    <xf numFmtId="0" fontId="116" fillId="0" borderId="11" xfId="0" applyFont="1" applyBorder="1" applyAlignment="1">
      <alignment vertical="center"/>
    </xf>
    <xf numFmtId="0" fontId="117" fillId="0" borderId="11" xfId="0" applyFont="1" applyBorder="1" applyAlignment="1">
      <alignment vertical="center" wrapText="1"/>
    </xf>
    <xf numFmtId="0" fontId="116" fillId="0" borderId="0" xfId="0" applyFont="1" applyBorder="1" applyAlignment="1">
      <alignment/>
    </xf>
    <xf numFmtId="0" fontId="116" fillId="0" borderId="11" xfId="0" applyFont="1" applyBorder="1" applyAlignment="1">
      <alignment horizontal="center" vertical="center"/>
    </xf>
    <xf numFmtId="0" fontId="116" fillId="0" borderId="0" xfId="0" applyFont="1" applyBorder="1" applyAlignment="1">
      <alignment horizontal="center" vertical="center"/>
    </xf>
    <xf numFmtId="9" fontId="116" fillId="33" borderId="11" xfId="0" applyNumberFormat="1" applyFont="1" applyFill="1" applyBorder="1" applyAlignment="1">
      <alignment horizontal="center" vertical="center"/>
    </xf>
    <xf numFmtId="173" fontId="116" fillId="0" borderId="0" xfId="0" applyNumberFormat="1" applyFont="1" applyBorder="1" applyAlignment="1">
      <alignment/>
    </xf>
    <xf numFmtId="0" fontId="116" fillId="36" borderId="11" xfId="0" applyFont="1" applyFill="1" applyBorder="1" applyAlignment="1">
      <alignment horizontal="center" vertical="center" wrapText="1"/>
    </xf>
    <xf numFmtId="0" fontId="118" fillId="0" borderId="0" xfId="0" applyFont="1" applyBorder="1" applyAlignment="1">
      <alignment/>
    </xf>
    <xf numFmtId="0" fontId="118" fillId="0" borderId="10" xfId="0" applyFont="1" applyBorder="1" applyAlignment="1">
      <alignment/>
    </xf>
    <xf numFmtId="0" fontId="119" fillId="0" borderId="11" xfId="0" applyFont="1" applyBorder="1" applyAlignment="1">
      <alignment vertical="center"/>
    </xf>
    <xf numFmtId="0" fontId="108" fillId="0" borderId="11" xfId="0" applyFont="1" applyBorder="1" applyAlignment="1">
      <alignment vertical="center" wrapText="1"/>
    </xf>
    <xf numFmtId="0" fontId="119" fillId="0" borderId="0" xfId="0" applyFont="1" applyBorder="1" applyAlignment="1">
      <alignment/>
    </xf>
    <xf numFmtId="0" fontId="119" fillId="0" borderId="11" xfId="0" applyFont="1" applyBorder="1" applyAlignment="1">
      <alignment horizontal="center" vertical="center"/>
    </xf>
    <xf numFmtId="0" fontId="119" fillId="0" borderId="0" xfId="0" applyFont="1" applyBorder="1" applyAlignment="1">
      <alignment horizontal="center" vertical="center"/>
    </xf>
    <xf numFmtId="9" fontId="119" fillId="33" borderId="11" xfId="0" applyNumberFormat="1" applyFont="1" applyFill="1" applyBorder="1" applyAlignment="1">
      <alignment horizontal="center" vertical="center"/>
    </xf>
    <xf numFmtId="173" fontId="119" fillId="0" borderId="0" xfId="0" applyNumberFormat="1" applyFont="1" applyBorder="1" applyAlignment="1">
      <alignment/>
    </xf>
    <xf numFmtId="0" fontId="119" fillId="36" borderId="11" xfId="0" applyFont="1" applyFill="1" applyBorder="1" applyAlignment="1">
      <alignment horizontal="center" vertical="center" wrapText="1"/>
    </xf>
    <xf numFmtId="0" fontId="120" fillId="0" borderId="0" xfId="0" applyFont="1" applyBorder="1" applyAlignment="1">
      <alignment/>
    </xf>
    <xf numFmtId="0" fontId="121" fillId="0" borderId="11" xfId="0" applyFont="1" applyBorder="1" applyAlignment="1">
      <alignment horizontal="center" vertical="center"/>
    </xf>
    <xf numFmtId="0" fontId="121" fillId="0" borderId="11" xfId="0" applyFont="1" applyBorder="1" applyAlignment="1">
      <alignment horizontal="left" vertical="center" wrapText="1"/>
    </xf>
    <xf numFmtId="9" fontId="121" fillId="33" borderId="11" xfId="0" applyNumberFormat="1" applyFont="1" applyFill="1" applyBorder="1" applyAlignment="1">
      <alignment horizontal="center" vertical="center"/>
    </xf>
    <xf numFmtId="9" fontId="121" fillId="0" borderId="11" xfId="0" applyNumberFormat="1" applyFont="1" applyBorder="1" applyAlignment="1">
      <alignment horizontal="center" vertical="center"/>
    </xf>
    <xf numFmtId="0" fontId="121" fillId="0" borderId="11" xfId="0" applyFont="1" applyBorder="1" applyAlignment="1">
      <alignment vertical="center"/>
    </xf>
    <xf numFmtId="0" fontId="121" fillId="0" borderId="11" xfId="0" applyFont="1" applyBorder="1" applyAlignment="1">
      <alignment wrapText="1"/>
    </xf>
    <xf numFmtId="0" fontId="121" fillId="0" borderId="0" xfId="0" applyFont="1" applyAlignment="1">
      <alignment/>
    </xf>
    <xf numFmtId="0" fontId="121" fillId="0" borderId="11" xfId="0" applyFont="1" applyBorder="1" applyAlignment="1">
      <alignment/>
    </xf>
    <xf numFmtId="0" fontId="118" fillId="0" borderId="11" xfId="0" applyFont="1" applyBorder="1" applyAlignment="1">
      <alignment horizontal="center" vertical="center"/>
    </xf>
    <xf numFmtId="0" fontId="118" fillId="0" borderId="11" xfId="0" applyFont="1" applyBorder="1" applyAlignment="1">
      <alignment horizontal="left" vertical="center" wrapText="1"/>
    </xf>
    <xf numFmtId="9" fontId="118" fillId="33" borderId="11" xfId="0" applyNumberFormat="1" applyFont="1" applyFill="1" applyBorder="1" applyAlignment="1">
      <alignment horizontal="center" vertical="center"/>
    </xf>
    <xf numFmtId="9" fontId="118" fillId="0" borderId="11" xfId="0" applyNumberFormat="1" applyFont="1" applyBorder="1" applyAlignment="1">
      <alignment horizontal="center" vertical="center"/>
    </xf>
    <xf numFmtId="0" fontId="118" fillId="0" borderId="11" xfId="0" applyFont="1" applyBorder="1" applyAlignment="1">
      <alignment vertical="center"/>
    </xf>
    <xf numFmtId="0" fontId="118" fillId="0" borderId="11" xfId="0" applyFont="1" applyBorder="1" applyAlignment="1">
      <alignment wrapText="1"/>
    </xf>
    <xf numFmtId="0" fontId="118" fillId="0" borderId="18" xfId="0" applyFont="1" applyBorder="1" applyAlignment="1">
      <alignment/>
    </xf>
    <xf numFmtId="0" fontId="118" fillId="0" borderId="0" xfId="0" applyFont="1" applyAlignment="1">
      <alignment/>
    </xf>
    <xf numFmtId="0" fontId="118" fillId="0" borderId="11" xfId="0" applyFont="1" applyBorder="1" applyAlignment="1">
      <alignment/>
    </xf>
    <xf numFmtId="0" fontId="113" fillId="0" borderId="11" xfId="0" applyFont="1" applyBorder="1" applyAlignment="1">
      <alignment horizontal="center" vertical="center"/>
    </xf>
    <xf numFmtId="0" fontId="113" fillId="0" borderId="11" xfId="0" applyFont="1" applyBorder="1" applyAlignment="1">
      <alignment horizontal="left" vertical="center" wrapText="1"/>
    </xf>
    <xf numFmtId="9" fontId="113" fillId="33" borderId="11" xfId="0" applyNumberFormat="1" applyFont="1" applyFill="1" applyBorder="1" applyAlignment="1">
      <alignment horizontal="center" vertical="center"/>
    </xf>
    <xf numFmtId="9" fontId="113" fillId="0" borderId="11" xfId="0" applyNumberFormat="1" applyFont="1" applyBorder="1" applyAlignment="1">
      <alignment horizontal="center" vertical="center"/>
    </xf>
    <xf numFmtId="0" fontId="113" fillId="0" borderId="11" xfId="0" applyFont="1" applyBorder="1" applyAlignment="1">
      <alignment vertical="center"/>
    </xf>
    <xf numFmtId="0" fontId="113" fillId="0" borderId="11" xfId="0" applyFont="1" applyBorder="1" applyAlignment="1">
      <alignment wrapText="1"/>
    </xf>
    <xf numFmtId="0" fontId="113" fillId="0" borderId="11" xfId="0" applyFont="1" applyBorder="1" applyAlignment="1">
      <alignment/>
    </xf>
    <xf numFmtId="0" fontId="113" fillId="0" borderId="0" xfId="0" applyFont="1" applyAlignment="1">
      <alignment/>
    </xf>
    <xf numFmtId="0" fontId="115" fillId="0" borderId="11" xfId="0" applyFont="1" applyBorder="1" applyAlignment="1">
      <alignment horizontal="center" vertical="center"/>
    </xf>
    <xf numFmtId="0" fontId="115" fillId="0" borderId="11" xfId="0" applyFont="1" applyBorder="1" applyAlignment="1">
      <alignment horizontal="left" vertical="center" wrapText="1"/>
    </xf>
    <xf numFmtId="9" fontId="115" fillId="33" borderId="11" xfId="0" applyNumberFormat="1" applyFont="1" applyFill="1" applyBorder="1" applyAlignment="1">
      <alignment horizontal="center" vertical="center"/>
    </xf>
    <xf numFmtId="9" fontId="115" fillId="0" borderId="11" xfId="0" applyNumberFormat="1" applyFont="1" applyBorder="1" applyAlignment="1">
      <alignment horizontal="center" vertical="center"/>
    </xf>
    <xf numFmtId="0" fontId="115" fillId="0" borderId="11" xfId="0" applyFont="1" applyBorder="1" applyAlignment="1">
      <alignment vertical="center"/>
    </xf>
    <xf numFmtId="0" fontId="115" fillId="0" borderId="11" xfId="0" applyFont="1" applyBorder="1" applyAlignment="1">
      <alignment wrapText="1"/>
    </xf>
    <xf numFmtId="0" fontId="115" fillId="0" borderId="11" xfId="0" applyFont="1" applyBorder="1" applyAlignment="1">
      <alignment/>
    </xf>
    <xf numFmtId="0" fontId="115" fillId="0" borderId="0" xfId="0" applyFont="1" applyAlignment="1">
      <alignment/>
    </xf>
    <xf numFmtId="0" fontId="0" fillId="0" borderId="0" xfId="0"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1" fillId="0" borderId="20" xfId="0" applyFont="1" applyBorder="1" applyAlignment="1">
      <alignment vertical="center"/>
    </xf>
    <xf numFmtId="0" fontId="1" fillId="0" borderId="0" xfId="0" applyFont="1" applyAlignment="1">
      <alignment vertical="center"/>
    </xf>
    <xf numFmtId="0" fontId="0" fillId="0" borderId="20" xfId="0" applyFont="1" applyBorder="1" applyAlignment="1">
      <alignment vertical="center"/>
    </xf>
    <xf numFmtId="0" fontId="0" fillId="0" borderId="20" xfId="0" applyBorder="1" applyAlignment="1">
      <alignment vertical="center"/>
    </xf>
    <xf numFmtId="0" fontId="1" fillId="0" borderId="20" xfId="0" applyFont="1" applyBorder="1" applyAlignment="1">
      <alignment vertical="center" wrapText="1"/>
    </xf>
    <xf numFmtId="0" fontId="0" fillId="0" borderId="21" xfId="0" applyBorder="1" applyAlignment="1">
      <alignment vertical="center"/>
    </xf>
    <xf numFmtId="0" fontId="0" fillId="0" borderId="20" xfId="0" applyFont="1" applyBorder="1" applyAlignment="1">
      <alignment horizontal="left" vertical="center" indent="2"/>
    </xf>
    <xf numFmtId="0" fontId="38" fillId="37" borderId="22" xfId="0" applyFont="1" applyFill="1" applyBorder="1" applyAlignment="1">
      <alignment vertical="center"/>
    </xf>
    <xf numFmtId="0" fontId="37" fillId="34" borderId="0" xfId="0" applyFont="1" applyFill="1" applyAlignment="1">
      <alignment horizontal="center"/>
    </xf>
    <xf numFmtId="0" fontId="39" fillId="34" borderId="0" xfId="0" applyFont="1" applyFill="1" applyAlignment="1">
      <alignment horizontal="center" wrapText="1"/>
    </xf>
    <xf numFmtId="0" fontId="37" fillId="34" borderId="0" xfId="0" applyFont="1" applyFill="1" applyAlignment="1">
      <alignment horizontal="center" vertical="top" wrapText="1"/>
    </xf>
    <xf numFmtId="0" fontId="19"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4" fillId="0" borderId="0" xfId="0" applyFont="1" applyFill="1" applyBorder="1" applyAlignment="1" applyProtection="1">
      <alignment horizontal="center"/>
      <protection/>
    </xf>
    <xf numFmtId="174" fontId="3" fillId="33" borderId="0" xfId="0" applyNumberFormat="1" applyFont="1" applyFill="1" applyBorder="1" applyAlignment="1" applyProtection="1">
      <alignment horizontal="center"/>
      <protection locked="0"/>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174" fontId="1" fillId="0" borderId="0" xfId="0" applyNumberFormat="1"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275"/>
          <c:y val="0"/>
        </c:manualLayout>
      </c:layout>
      <c:spPr>
        <a:noFill/>
        <a:ln>
          <a:noFill/>
        </a:ln>
      </c:spPr>
    </c:title>
    <c:plotArea>
      <c:layout>
        <c:manualLayout>
          <c:xMode val="edge"/>
          <c:yMode val="edge"/>
          <c:x val="0.0475"/>
          <c:y val="0.105"/>
          <c:w val="0.93725"/>
          <c:h val="0.8652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Analyse2015!$H$10:$H$39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17566878"/>
        <c:axId val="23884175"/>
      </c:barChart>
      <c:catAx>
        <c:axId val="1756687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3884175"/>
        <c:crosses val="autoZero"/>
        <c:auto val="0"/>
        <c:lblOffset val="100"/>
        <c:tickLblSkip val="1"/>
        <c:noMultiLvlLbl val="0"/>
      </c:catAx>
      <c:valAx>
        <c:axId val="23884175"/>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566878"/>
        <c:crossesAt val="1"/>
        <c:crossBetween val="midCat"/>
        <c:dispUnits/>
      </c:valAx>
      <c:spPr>
        <a:noFill/>
        <a:ln>
          <a:noFill/>
        </a:ln>
      </c:spPr>
    </c:plotArea>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Répartition des réponses OUI, NON et NA aux différents critère</a:t>
            </a:r>
            <a:r>
              <a:rPr lang="en-US" cap="none" sz="1425" b="1" i="0" u="none" baseline="0">
                <a:solidFill>
                  <a:srgbClr val="000000"/>
                </a:solidFill>
                <a:latin typeface="Arial"/>
                <a:ea typeface="Arial"/>
                <a:cs typeface="Arial"/>
              </a:rPr>
              <a:t>s</a:t>
            </a:r>
          </a:p>
        </c:rich>
      </c:tx>
      <c:layout>
        <c:manualLayout>
          <c:xMode val="factor"/>
          <c:yMode val="factor"/>
          <c:x val="-0.00625"/>
          <c:y val="-0.00175"/>
        </c:manualLayout>
      </c:layout>
      <c:spPr>
        <a:noFill/>
        <a:ln>
          <a:noFill/>
        </a:ln>
      </c:spPr>
    </c:title>
    <c:plotArea>
      <c:layout>
        <c:manualLayout>
          <c:xMode val="edge"/>
          <c:yMode val="edge"/>
          <c:x val="0"/>
          <c:y val="0.0855"/>
          <c:w val="1"/>
          <c:h val="0.77475"/>
        </c:manualLayout>
      </c:layout>
      <c:barChart>
        <c:barDir val="col"/>
        <c:grouping val="clustered"/>
        <c:varyColors val="0"/>
        <c:ser>
          <c:idx val="0"/>
          <c:order val="0"/>
          <c:tx>
            <c:v>OUI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NON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Analyse2015!$T$10:$T$39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numCache>
            </c:numRef>
          </c:val>
        </c:ser>
        <c:ser>
          <c:idx val="2"/>
          <c:order val="2"/>
          <c:tx>
            <c:v>NA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Analyse2015!$U$10:$U$39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13630984"/>
        <c:axId val="55569993"/>
      </c:barChart>
      <c:catAx>
        <c:axId val="1363098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Critères abrégés</a:t>
                </a:r>
              </a:p>
            </c:rich>
          </c:tx>
          <c:layout>
            <c:manualLayout>
              <c:xMode val="factor"/>
              <c:yMode val="factor"/>
              <c:x val="-0.000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3600000"/>
          <a:lstStyle/>
          <a:p>
            <a:pPr>
              <a:defRPr lang="en-US" cap="none" sz="700" b="0" i="0" u="none" baseline="0">
                <a:solidFill>
                  <a:srgbClr val="000000"/>
                </a:solidFill>
              </a:defRPr>
            </a:pPr>
          </a:p>
        </c:txPr>
        <c:crossAx val="55569993"/>
        <c:crosses val="autoZero"/>
        <c:auto val="0"/>
        <c:lblOffset val="100"/>
        <c:tickLblSkip val="1"/>
        <c:noMultiLvlLbl val="0"/>
      </c:catAx>
      <c:valAx>
        <c:axId val="55569993"/>
        <c:scaling>
          <c:orientation val="minMax"/>
          <c:max val="1"/>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630984"/>
        <c:crossesAt val="1"/>
        <c:crossBetween val="between"/>
        <c:dispUnits/>
      </c:valAx>
      <c:spPr>
        <a:noFill/>
        <a:ln>
          <a:noFill/>
        </a:ln>
      </c:spPr>
    </c:plotArea>
    <c:legend>
      <c:legendPos val="r"/>
      <c:layout>
        <c:manualLayout>
          <c:xMode val="edge"/>
          <c:yMode val="edge"/>
          <c:x val="0.73975"/>
          <c:y val="0.91525"/>
          <c:w val="0.22925"/>
          <c:h val="0.08025"/>
        </c:manualLayout>
      </c:layout>
      <c:overlay val="0"/>
      <c:spPr>
        <a:solidFill>
          <a:srgbClr val="FFFFFF"/>
        </a:solidFill>
        <a:ln w="3175">
          <a:solidFill>
            <a:srgbClr val="000000"/>
          </a:solidFill>
        </a:ln>
      </c:spPr>
      <c:txPr>
        <a:bodyPr vert="horz" rot="0"/>
        <a:lstStyle/>
        <a:p>
          <a:pPr>
            <a:defRPr lang="en-US" cap="none" sz="1205"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275"/>
          <c:y val="0"/>
        </c:manualLayout>
      </c:layout>
      <c:spPr>
        <a:noFill/>
        <a:ln>
          <a:noFill/>
        </a:ln>
      </c:spPr>
    </c:title>
    <c:plotArea>
      <c:layout>
        <c:manualLayout>
          <c:xMode val="edge"/>
          <c:yMode val="edge"/>
          <c:x val="0.0475"/>
          <c:y val="0.10325"/>
          <c:w val="0.93725"/>
          <c:h val="0.867"/>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Analyse2017!$H$10:$H$39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30367890"/>
        <c:axId val="4875555"/>
      </c:barChart>
      <c:catAx>
        <c:axId val="3036789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875555"/>
        <c:crosses val="autoZero"/>
        <c:auto val="0"/>
        <c:lblOffset val="100"/>
        <c:tickLblSkip val="1"/>
        <c:noMultiLvlLbl val="0"/>
      </c:catAx>
      <c:valAx>
        <c:axId val="4875555"/>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367890"/>
        <c:crossesAt val="1"/>
        <c:crossBetween val="midCat"/>
        <c:dispUnits/>
      </c:valAx>
      <c:spPr>
        <a:noFill/>
        <a:ln>
          <a:noFill/>
        </a:ln>
      </c:spPr>
    </c:plotArea>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Répartition des réponses OUI, NON et NA aux différents critères</a:t>
            </a:r>
          </a:p>
        </c:rich>
      </c:tx>
      <c:layout>
        <c:manualLayout>
          <c:xMode val="factor"/>
          <c:yMode val="factor"/>
          <c:x val="-0.00625"/>
          <c:y val="-0.0015"/>
        </c:manualLayout>
      </c:layout>
      <c:spPr>
        <a:noFill/>
        <a:ln>
          <a:noFill/>
        </a:ln>
      </c:spPr>
    </c:title>
    <c:plotArea>
      <c:layout>
        <c:manualLayout>
          <c:xMode val="edge"/>
          <c:yMode val="edge"/>
          <c:x val="0.00275"/>
          <c:y val="0.091"/>
          <c:w val="0.9865"/>
          <c:h val="0.8085"/>
        </c:manualLayout>
      </c:layout>
      <c:barChart>
        <c:barDir val="col"/>
        <c:grouping val="clustered"/>
        <c:varyColors val="0"/>
        <c:ser>
          <c:idx val="0"/>
          <c:order val="0"/>
          <c:tx>
            <c:v>OUI</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Analyse2017!$S$10:$S$39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NON</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Analyse2017!$T$10:$T$39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numCache>
            </c:numRef>
          </c:val>
        </c:ser>
        <c:ser>
          <c:idx val="2"/>
          <c:order val="2"/>
          <c:tx>
            <c:v>NA</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Analyse2017!$U$10:$U$39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
        <c:axId val="43879996"/>
        <c:axId val="59375645"/>
      </c:barChart>
      <c:catAx>
        <c:axId val="43879996"/>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Critères abrégés</a:t>
                </a:r>
              </a:p>
            </c:rich>
          </c:tx>
          <c:layout>
            <c:manualLayout>
              <c:xMode val="factor"/>
              <c:yMode val="factor"/>
              <c:x val="-0.001"/>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4500000"/>
          <a:lstStyle/>
          <a:p>
            <a:pPr>
              <a:defRPr lang="en-US" cap="none" sz="700" b="0" i="0" u="none" baseline="0">
                <a:solidFill>
                  <a:srgbClr val="000000"/>
                </a:solidFill>
              </a:defRPr>
            </a:pPr>
          </a:p>
        </c:txPr>
        <c:crossAx val="59375645"/>
        <c:crosses val="autoZero"/>
        <c:auto val="0"/>
        <c:lblOffset val="100"/>
        <c:tickLblSkip val="1"/>
        <c:noMultiLvlLbl val="0"/>
      </c:catAx>
      <c:valAx>
        <c:axId val="59375645"/>
        <c:scaling>
          <c:orientation val="minMax"/>
          <c:max val="1"/>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879996"/>
        <c:crossesAt val="1"/>
        <c:crossBetween val="between"/>
        <c:dispUnits/>
      </c:valAx>
      <c:spPr>
        <a:noFill/>
        <a:ln>
          <a:noFill/>
        </a:ln>
      </c:spPr>
    </c:plotArea>
    <c:legend>
      <c:legendPos val="r"/>
      <c:layout>
        <c:manualLayout>
          <c:xMode val="edge"/>
          <c:yMode val="edge"/>
          <c:x val="0.70875"/>
          <c:y val="0.93375"/>
          <c:w val="0.232"/>
          <c:h val="0.05125"/>
        </c:manualLayout>
      </c:layout>
      <c:overlay val="0"/>
      <c:spPr>
        <a:solidFill>
          <a:srgbClr val="FFFFFF"/>
        </a:solidFill>
        <a:ln w="3175">
          <a:solidFill>
            <a:srgbClr val="000000"/>
          </a:solidFill>
        </a:ln>
      </c:spPr>
      <c:txPr>
        <a:bodyPr vert="horz" rot="0"/>
        <a:lstStyle/>
        <a:p>
          <a:pPr>
            <a:defRPr lang="en-US" cap="none" sz="1205"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de OUI aux différents critères 
(hors NA)</a:t>
            </a:r>
          </a:p>
        </c:rich>
      </c:tx>
      <c:layout>
        <c:manualLayout>
          <c:xMode val="factor"/>
          <c:yMode val="factor"/>
          <c:x val="-0.00325"/>
          <c:y val="-0.00175"/>
        </c:manualLayout>
      </c:layout>
      <c:spPr>
        <a:noFill/>
        <a:ln>
          <a:noFill/>
        </a:ln>
      </c:spPr>
    </c:title>
    <c:plotArea>
      <c:layout>
        <c:manualLayout>
          <c:xMode val="edge"/>
          <c:yMode val="edge"/>
          <c:x val="0.0605"/>
          <c:y val="0.14475"/>
          <c:w val="0.93675"/>
          <c:h val="0.8015"/>
        </c:manualLayout>
      </c:layout>
      <c:barChart>
        <c:barDir val="bar"/>
        <c:grouping val="clustered"/>
        <c:varyColors val="0"/>
        <c:ser>
          <c:idx val="0"/>
          <c:order val="0"/>
          <c:tx>
            <c:v>Année 2015</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Comparaison2015et2017!$D$10:$D$39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v>Année 2017</c:v>
          </c:tx>
          <c:spPr>
            <a:solidFill>
              <a:srgbClr val="993366"/>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cat>
            <c:strRef>
              <c:f>Intitulés!$D$3:$D$33</c:f>
              <c:strCache>
                <c:ptCount val="30"/>
                <c:pt idx="0">
                  <c:v>Traçabilité retrouvée</c:v>
                </c:pt>
                <c:pt idx="1">
                  <c:v>PUI : Identification DM</c:v>
                </c:pt>
                <c:pt idx="2">
                  <c:v>PUI : Code LPP DM</c:v>
                </c:pt>
                <c:pt idx="3">
                  <c:v>PUI : Date délivrance</c:v>
                </c:pt>
                <c:pt idx="4">
                  <c:v>PUI : Identification Service</c:v>
                </c:pt>
                <c:pt idx="5">
                  <c:v>Service : Date Utilisation</c:v>
                </c:pt>
                <c:pt idx="6">
                  <c:v>Service : Identification Patient</c:v>
                </c:pt>
                <c:pt idx="7">
                  <c:v>Service : Identification Médecin</c:v>
                </c:pt>
                <c:pt idx="8">
                  <c:v>Service : Signature Médecin</c:v>
                </c:pt>
                <c:pt idx="9">
                  <c:v>DMP : Identification DM</c:v>
                </c:pt>
                <c:pt idx="10">
                  <c:v>DMP : Date Utilisation</c:v>
                </c:pt>
                <c:pt idx="11">
                  <c:v>DMP : Identification Médecin</c:v>
                </c:pt>
                <c:pt idx="12">
                  <c:v>Info Patient : Identification DM</c:v>
                </c:pt>
                <c:pt idx="13">
                  <c:v>Info Patient : Lieu Utilisation</c:v>
                </c:pt>
                <c:pt idx="14">
                  <c:v>Info Patient : Date Utilisation</c:v>
                </c:pt>
                <c:pt idx="15">
                  <c:v>Info Patient : Nom du Médecin</c:v>
                </c:pt>
                <c:pt idx="16">
                  <c:v>Absence de traçabilité</c:v>
                </c:pt>
                <c:pt idx="17">
                  <c:v>Traçabilité DMI conforme</c:v>
                </c:pt>
                <c:pt idx="18">
                  <c:v>Traçabilité DMI avec au moins une non-conformité</c:v>
                </c:pt>
                <c:pt idx="19">
                  <c:v>Absence Enregistrement par la PUI</c:v>
                </c:pt>
                <c:pt idx="20">
                  <c:v>Absence Idnetification Patient</c:v>
                </c:pt>
                <c:pt idx="21">
                  <c:v>Absence Date Implantation</c:v>
                </c:pt>
                <c:pt idx="22">
                  <c:v>Absence Identification Prescripteur</c:v>
                </c:pt>
                <c:pt idx="23">
                  <c:v>Absence Signature Prescripteur</c:v>
                </c:pt>
                <c:pt idx="24">
                  <c:v>Absence Identification DMI</c:v>
                </c:pt>
                <c:pt idx="25">
                  <c:v>Absence Information du Patient</c:v>
                </c:pt>
              </c:strCache>
            </c:strRef>
          </c:cat>
          <c:val>
            <c:numRef>
              <c:f>Comparaison2015et2017!$G$10:$G$39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gapWidth val="100"/>
        <c:axId val="64618758"/>
        <c:axId val="44697911"/>
      </c:barChart>
      <c:catAx>
        <c:axId val="6461875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4697911"/>
        <c:crosses val="autoZero"/>
        <c:auto val="0"/>
        <c:lblOffset val="100"/>
        <c:tickLblSkip val="1"/>
        <c:noMultiLvlLbl val="0"/>
      </c:catAx>
      <c:valAx>
        <c:axId val="44697911"/>
        <c:scaling>
          <c:orientation val="minMax"/>
          <c:max val="1"/>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618758"/>
        <c:crossesAt val="1"/>
        <c:crossBetween val="between"/>
        <c:dispUnits/>
      </c:valAx>
      <c:spPr>
        <a:noFill/>
        <a:ln>
          <a:noFill/>
        </a:ln>
      </c:spPr>
    </c:plotArea>
    <c:legend>
      <c:legendPos val="t"/>
      <c:legendEntry>
        <c:idx val="0"/>
        <c:txPr>
          <a:bodyPr vert="horz" rot="0"/>
          <a:lstStyle/>
          <a:p>
            <a:pPr>
              <a:defRPr lang="en-US" cap="none" sz="925" b="1" i="0" u="none" baseline="0">
                <a:solidFill>
                  <a:srgbClr val="000000"/>
                </a:solidFill>
                <a:latin typeface="Arial"/>
                <a:ea typeface="Arial"/>
                <a:cs typeface="Arial"/>
              </a:defRPr>
            </a:pPr>
          </a:p>
        </c:txPr>
      </c:legendEntry>
      <c:legendEntry>
        <c:idx val="1"/>
        <c:txPr>
          <a:bodyPr vert="horz" rot="0"/>
          <a:lstStyle/>
          <a:p>
            <a:pPr>
              <a:defRPr lang="en-US" cap="none" sz="925" b="1" i="0" u="none" baseline="0">
                <a:solidFill>
                  <a:srgbClr val="000000"/>
                </a:solidFill>
                <a:latin typeface="Arial"/>
                <a:ea typeface="Arial"/>
                <a:cs typeface="Arial"/>
              </a:defRPr>
            </a:pPr>
          </a:p>
        </c:txPr>
      </c:legendEntry>
      <c:layout>
        <c:manualLayout>
          <c:xMode val="edge"/>
          <c:yMode val="edge"/>
          <c:x val="0.7215"/>
          <c:y val="0.02525"/>
          <c:w val="0.2095"/>
          <c:h val="0.0665"/>
        </c:manualLayout>
      </c:layout>
      <c:overlay val="0"/>
      <c:spPr>
        <a:noFill/>
        <a:ln w="12700">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noFill/>
    <a:ln w="38100">
      <a:solidFill>
        <a:srgbClr val="9999FF"/>
      </a:solidFill>
    </a:ln>
    <a:effectLst>
      <a:outerShdw dist="35921" dir="2700000" algn="br">
        <a:prstClr val="black"/>
      </a:outerShdw>
    </a:effectLst>
  </c:spPr>
  <c:txPr>
    <a:bodyPr vert="horz" rot="0"/>
    <a:lstStyle/>
    <a:p>
      <a:pPr>
        <a:defRPr lang="en-US" cap="none" sz="15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Graph1"/>
  <sheetViews>
    <sheetView workbookViewId="0" zoomScale="75"/>
  </sheetViews>
  <pageMargins left="0.1968503937007874" right="0.1968503937007874" top="0.6" bottom="0.47" header="0.25" footer="0"/>
  <pageSetup horizontalDpi="600" verticalDpi="600" orientation="landscape" paperSize="9"/>
  <headerFooter>
    <oddHeader>&amp;C&amp;12A renseigner : thème de l'audit</oddHeader>
    <oddFooter>&amp;L&amp;12Date de l'audit clinique&amp;C&amp;12Tour 1-histogramme&amp;R&amp;12&amp;P/&amp;N</oddFooter>
  </headerFooter>
  <drawing r:id="rId1"/>
</chartsheet>
</file>

<file path=xl/chartsheets/sheet2.xml><?xml version="1.0" encoding="utf-8"?>
<chartsheet xmlns="http://schemas.openxmlformats.org/spreadsheetml/2006/main" xmlns:r="http://schemas.openxmlformats.org/officeDocument/2006/relationships">
  <sheetPr codeName="Graph2"/>
  <sheetViews>
    <sheetView workbookViewId="0" zoomScale="75"/>
  </sheetViews>
  <pageMargins left="0.787401575" right="0.787401575" top="0.984251969" bottom="0.984251969" header="0.4921259845" footer="0.4921259845"/>
  <pageSetup horizontalDpi="600" verticalDpi="600" orientation="landscape" paperSize="9"/>
  <headerFooter>
    <oddHeader>&amp;C&amp;12A renseigner : thème de l'audit</oddHeader>
    <oddFooter>&amp;L&amp;12Date de l'audit clinique&amp;C&amp;12Tour 1-histogramme&amp;R&amp;P/&amp;N</oddFooter>
  </headerFooter>
  <drawing r:id="rId1"/>
</chartsheet>
</file>

<file path=xl/chartsheets/sheet3.xml><?xml version="1.0" encoding="utf-8"?>
<chartsheet xmlns="http://schemas.openxmlformats.org/spreadsheetml/2006/main" xmlns:r="http://schemas.openxmlformats.org/officeDocument/2006/relationships">
  <sheetPr codeName="Graph11"/>
  <sheetViews>
    <sheetView workbookViewId="0" zoomScale="75"/>
  </sheetViews>
  <pageMargins left="0.1968503937007874" right="0.1968503937007874" top="0.61" bottom="0.42" header="0.27" footer="0"/>
  <pageSetup horizontalDpi="600" verticalDpi="600" orientation="landscape" paperSize="9"/>
  <headerFooter>
    <oddHeader>&amp;C&amp;12A renseigner : thème de l'audit</oddHeader>
    <oddFooter>&amp;L&amp;12Date de l'audit clinique&amp;C&amp;12Tour 2-histogramme&amp;R&amp;12&amp;P/&amp;N</oddFooter>
  </headerFooter>
  <drawing r:id="rId1"/>
</chartsheet>
</file>

<file path=xl/chartsheets/sheet4.xml><?xml version="1.0" encoding="utf-8"?>
<chartsheet xmlns="http://schemas.openxmlformats.org/spreadsheetml/2006/main" xmlns:r="http://schemas.openxmlformats.org/officeDocument/2006/relationships">
  <sheetPr codeName="Graph21"/>
  <sheetViews>
    <sheetView workbookViewId="0" zoomScale="75"/>
  </sheetViews>
  <pageMargins left="0.787401575" right="0.787401575" top="0.54" bottom="0.984251969" header="0.17" footer="0.4921259845"/>
  <pageSetup horizontalDpi="600" verticalDpi="600" orientation="landscape" paperSize="9"/>
  <headerFooter>
    <oddHeader>&amp;C&amp;12A renseigner : thème de l'audit</oddHeader>
    <oddFooter>&amp;L&amp;12Date de l'audit clinique&amp;C&amp;12Tour 2-histogramme&amp;R&amp;12&amp;P/&amp;N</oddFooter>
  </headerFooter>
  <drawing r:id="rId1"/>
</chartsheet>
</file>

<file path=xl/chartsheets/sheet5.xml><?xml version="1.0" encoding="utf-8"?>
<chartsheet xmlns="http://schemas.openxmlformats.org/spreadsheetml/2006/main" xmlns:r="http://schemas.openxmlformats.org/officeDocument/2006/relationships">
  <sheetPr codeName="Graph5"/>
  <sheetViews>
    <sheetView workbookViewId="0" zoomScale="75"/>
  </sheetViews>
  <pageMargins left="0.787401575" right="0.787401575" top="0.984251969" bottom="0.984251969" header="0.4921259845" footer="0.4921259845"/>
  <pageSetup horizontalDpi="600" verticalDpi="600" orientation="landscape" paperSize="9"/>
  <headerFooter>
    <oddHeader>&amp;C&amp;12Thème de l'audit (à renseigner)</oddHeader>
    <oddFooter>&amp;L&amp;12Date des 2 audits cliniques&amp;C&amp;12Tours 1 et 2-comparaison&amp;R&amp;12&amp;P/&amp;N</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0</xdr:col>
      <xdr:colOff>12049125</xdr:colOff>
      <xdr:row>43</xdr:row>
      <xdr:rowOff>0</xdr:rowOff>
    </xdr:to>
    <xdr:sp>
      <xdr:nvSpPr>
        <xdr:cNvPr id="1" name="Rectangle 4"/>
        <xdr:cNvSpPr>
          <a:spLocks/>
        </xdr:cNvSpPr>
      </xdr:nvSpPr>
      <xdr:spPr>
        <a:xfrm>
          <a:off x="0" y="20040600"/>
          <a:ext cx="12049125" cy="4667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304800</xdr:rowOff>
    </xdr:from>
    <xdr:to>
      <xdr:col>0</xdr:col>
      <xdr:colOff>12049125</xdr:colOff>
      <xdr:row>45</xdr:row>
      <xdr:rowOff>0</xdr:rowOff>
    </xdr:to>
    <xdr:sp>
      <xdr:nvSpPr>
        <xdr:cNvPr id="2" name="Rectangle 5"/>
        <xdr:cNvSpPr>
          <a:spLocks/>
        </xdr:cNvSpPr>
      </xdr:nvSpPr>
      <xdr:spPr>
        <a:xfrm>
          <a:off x="0" y="20812125"/>
          <a:ext cx="12049125" cy="4286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0</xdr:col>
      <xdr:colOff>12049125</xdr:colOff>
      <xdr:row>39</xdr:row>
      <xdr:rowOff>38100</xdr:rowOff>
    </xdr:to>
    <xdr:sp>
      <xdr:nvSpPr>
        <xdr:cNvPr id="3" name="Rectangle 6"/>
        <xdr:cNvSpPr>
          <a:spLocks/>
        </xdr:cNvSpPr>
      </xdr:nvSpPr>
      <xdr:spPr>
        <a:xfrm>
          <a:off x="0" y="18040350"/>
          <a:ext cx="12049125" cy="857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19050</xdr:rowOff>
    </xdr:from>
    <xdr:to>
      <xdr:col>0</xdr:col>
      <xdr:colOff>12049125</xdr:colOff>
      <xdr:row>41</xdr:row>
      <xdr:rowOff>19050</xdr:rowOff>
    </xdr:to>
    <xdr:sp>
      <xdr:nvSpPr>
        <xdr:cNvPr id="4" name="Rectangle 7"/>
        <xdr:cNvSpPr>
          <a:spLocks/>
        </xdr:cNvSpPr>
      </xdr:nvSpPr>
      <xdr:spPr>
        <a:xfrm>
          <a:off x="0" y="19069050"/>
          <a:ext cx="12049125" cy="65722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xdr:row>
      <xdr:rowOff>314325</xdr:rowOff>
    </xdr:from>
    <xdr:to>
      <xdr:col>0</xdr:col>
      <xdr:colOff>12039600</xdr:colOff>
      <xdr:row>36</xdr:row>
      <xdr:rowOff>19050</xdr:rowOff>
    </xdr:to>
    <xdr:sp>
      <xdr:nvSpPr>
        <xdr:cNvPr id="5" name="Rectangle 8"/>
        <xdr:cNvSpPr>
          <a:spLocks/>
        </xdr:cNvSpPr>
      </xdr:nvSpPr>
      <xdr:spPr>
        <a:xfrm>
          <a:off x="0" y="16868775"/>
          <a:ext cx="12039600" cy="857250"/>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314325</xdr:rowOff>
    </xdr:from>
    <xdr:to>
      <xdr:col>0</xdr:col>
      <xdr:colOff>12049125</xdr:colOff>
      <xdr:row>33</xdr:row>
      <xdr:rowOff>9525</xdr:rowOff>
    </xdr:to>
    <xdr:sp>
      <xdr:nvSpPr>
        <xdr:cNvPr id="6" name="Rectangle 9"/>
        <xdr:cNvSpPr>
          <a:spLocks/>
        </xdr:cNvSpPr>
      </xdr:nvSpPr>
      <xdr:spPr>
        <a:xfrm>
          <a:off x="0" y="11849100"/>
          <a:ext cx="12049125" cy="47148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314325</xdr:rowOff>
    </xdr:from>
    <xdr:to>
      <xdr:col>0</xdr:col>
      <xdr:colOff>12049125</xdr:colOff>
      <xdr:row>23</xdr:row>
      <xdr:rowOff>19050</xdr:rowOff>
    </xdr:to>
    <xdr:sp>
      <xdr:nvSpPr>
        <xdr:cNvPr id="7" name="Rectangle 10"/>
        <xdr:cNvSpPr>
          <a:spLocks/>
        </xdr:cNvSpPr>
      </xdr:nvSpPr>
      <xdr:spPr>
        <a:xfrm>
          <a:off x="0" y="7372350"/>
          <a:ext cx="12049125" cy="4181475"/>
        </a:xfrm>
        <a:prstGeom prst="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4572000</xdr:colOff>
      <xdr:row>0</xdr:row>
      <xdr:rowOff>495300</xdr:rowOff>
    </xdr:from>
    <xdr:to>
      <xdr:col>0</xdr:col>
      <xdr:colOff>5924550</xdr:colOff>
      <xdr:row>1</xdr:row>
      <xdr:rowOff>28575</xdr:rowOff>
    </xdr:to>
    <xdr:grpSp>
      <xdr:nvGrpSpPr>
        <xdr:cNvPr id="1" name="Groupe 5"/>
        <xdr:cNvGrpSpPr>
          <a:grpSpLocks/>
        </xdr:cNvGrpSpPr>
      </xdr:nvGrpSpPr>
      <xdr:grpSpPr>
        <a:xfrm>
          <a:off x="4572000" y="495300"/>
          <a:ext cx="1352550" cy="561975"/>
          <a:chOff x="4610100" y="514350"/>
          <a:chExt cx="1352550" cy="561975"/>
        </a:xfrm>
        <a:solidFill>
          <a:srgbClr val="FFFFFF"/>
        </a:solidFill>
      </xdr:grpSpPr>
      <xdr:sp>
        <xdr:nvSpPr>
          <xdr:cNvPr id="2" name="ZoneTexte 1"/>
          <xdr:cNvSpPr txBox="1">
            <a:spLocks noChangeArrowheads="1"/>
          </xdr:cNvSpPr>
        </xdr:nvSpPr>
        <xdr:spPr>
          <a:xfrm>
            <a:off x="4610100" y="514350"/>
            <a:ext cx="1352550" cy="561975"/>
          </a:xfrm>
          <a:prstGeom prst="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p>
            <a:pPr algn="l">
              <a:defRPr/>
            </a:pPr>
            <a:r>
              <a:rPr lang="en-US" cap="none" sz="800" b="1" i="0" u="none" baseline="0">
                <a:solidFill>
                  <a:srgbClr val="FFFFFF"/>
                </a:solidFill>
                <a:latin typeface="Calibri"/>
                <a:ea typeface="Calibri"/>
                <a:cs typeface="Calibri"/>
              </a:rPr>
              <a:t>Fiche méthode "Audit Clinique" - HAS - Mai 2014 :
</a:t>
            </a:r>
            <a:r>
              <a:rPr lang="en-US" cap="none" sz="800" b="0" i="1" u="none" baseline="0">
                <a:solidFill>
                  <a:srgbClr val="FFFFFF"/>
                </a:solidFill>
                <a:latin typeface="Calibri"/>
                <a:ea typeface="Calibri"/>
                <a:cs typeface="Calibri"/>
              </a:rPr>
              <a:t>cliquez sur l'icône                </a:t>
            </a:r>
          </a:p>
        </xdr:txBody>
      </xdr:sp>
    </xdr:grpSp>
    <xdr:clientData/>
  </xdr:twoCellAnchor>
  <xdr:twoCellAnchor editAs="oneCell">
    <xdr:from>
      <xdr:col>2</xdr:col>
      <xdr:colOff>142875</xdr:colOff>
      <xdr:row>4</xdr:row>
      <xdr:rowOff>28575</xdr:rowOff>
    </xdr:from>
    <xdr:to>
      <xdr:col>3</xdr:col>
      <xdr:colOff>390525</xdr:colOff>
      <xdr:row>5</xdr:row>
      <xdr:rowOff>276225</xdr:rowOff>
    </xdr:to>
    <xdr:pic>
      <xdr:nvPicPr>
        <xdr:cNvPr id="3" name="Image 4"/>
        <xdr:cNvPicPr preferRelativeResize="1">
          <a:picLocks noChangeAspect="1"/>
        </xdr:cNvPicPr>
      </xdr:nvPicPr>
      <xdr:blipFill>
        <a:blip r:embed="rId1"/>
        <a:stretch>
          <a:fillRect/>
        </a:stretch>
      </xdr:blipFill>
      <xdr:spPr>
        <a:xfrm>
          <a:off x="7010400" y="1771650"/>
          <a:ext cx="10096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477000"/>
    <xdr:graphicFrame>
      <xdr:nvGraphicFramePr>
        <xdr:cNvPr id="1" name="Shape 1025"/>
        <xdr:cNvGraphicFramePr/>
      </xdr:nvGraphicFramePr>
      <xdr:xfrm>
        <a:off x="0" y="0"/>
        <a:ext cx="10229850" cy="6477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67375"/>
    <xdr:graphicFrame>
      <xdr:nvGraphicFramePr>
        <xdr:cNvPr id="1" name="Shape 1025"/>
        <xdr:cNvGraphicFramePr/>
      </xdr:nvGraphicFramePr>
      <xdr:xfrm>
        <a:off x="0" y="0"/>
        <a:ext cx="9163050" cy="56673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515100"/>
    <xdr:graphicFrame>
      <xdr:nvGraphicFramePr>
        <xdr:cNvPr id="1" name="Shape 1025"/>
        <xdr:cNvGraphicFramePr/>
      </xdr:nvGraphicFramePr>
      <xdr:xfrm>
        <a:off x="0" y="0"/>
        <a:ext cx="10229850" cy="65151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6076950"/>
    <xdr:graphicFrame>
      <xdr:nvGraphicFramePr>
        <xdr:cNvPr id="1" name="Shape 1025"/>
        <xdr:cNvGraphicFramePr/>
      </xdr:nvGraphicFramePr>
      <xdr:xfrm>
        <a:off x="0" y="0"/>
        <a:ext cx="9163050" cy="60769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67375"/>
    <xdr:graphicFrame>
      <xdr:nvGraphicFramePr>
        <xdr:cNvPr id="1" name="Shape 1025"/>
        <xdr:cNvGraphicFramePr/>
      </xdr:nvGraphicFramePr>
      <xdr:xfrm>
        <a:off x="0" y="0"/>
        <a:ext cx="91630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
  <dimension ref="A2:H46"/>
  <sheetViews>
    <sheetView showGridLines="0" tabSelected="1" zoomScale="50" zoomScaleNormal="50" zoomScaleSheetLayoutView="50" zoomScalePageLayoutView="0" workbookViewId="0" topLeftCell="A1">
      <selection activeCell="A21" sqref="A21"/>
    </sheetView>
  </sheetViews>
  <sheetFormatPr defaultColWidth="0" defaultRowHeight="12.75"/>
  <cols>
    <col min="1" max="1" width="180.7109375" style="6" customWidth="1"/>
    <col min="2" max="2" width="20.00390625" style="6" hidden="1" customWidth="1"/>
    <col min="3" max="3" width="22.8515625" style="6" hidden="1" customWidth="1"/>
    <col min="4" max="6" width="0" style="6" hidden="1" customWidth="1"/>
    <col min="7" max="7" width="25.421875" style="6" hidden="1" customWidth="1"/>
    <col min="8" max="9" width="15.7109375" style="6" hidden="1" customWidth="1"/>
    <col min="10" max="16384" width="0" style="6" hidden="1" customWidth="1"/>
  </cols>
  <sheetData>
    <row r="2" ht="81" customHeight="1">
      <c r="A2" s="61" t="s">
        <v>208</v>
      </c>
    </row>
    <row r="3" spans="1:8" ht="26.25">
      <c r="A3" s="46" t="s">
        <v>101</v>
      </c>
      <c r="B3" s="39"/>
      <c r="C3" s="39"/>
      <c r="D3" s="39"/>
      <c r="E3" s="39"/>
      <c r="F3" s="39"/>
      <c r="G3" s="39"/>
      <c r="H3" s="39"/>
    </row>
    <row r="4" spans="1:8" ht="20.25">
      <c r="A4" s="39"/>
      <c r="B4" s="39"/>
      <c r="C4" s="39"/>
      <c r="D4" s="39"/>
      <c r="E4" s="39"/>
      <c r="F4" s="39"/>
      <c r="G4" s="39"/>
      <c r="H4" s="39"/>
    </row>
    <row r="5" spans="1:8" ht="20.25">
      <c r="A5" s="40"/>
      <c r="B5" s="40"/>
      <c r="C5" s="40"/>
      <c r="D5" s="40"/>
      <c r="E5" s="40"/>
      <c r="F5" s="40"/>
      <c r="G5" s="40"/>
      <c r="H5" s="40"/>
    </row>
    <row r="6" spans="1:8" ht="138.75">
      <c r="A6" s="79" t="s">
        <v>209</v>
      </c>
      <c r="B6" s="40"/>
      <c r="C6" s="40"/>
      <c r="D6" s="40"/>
      <c r="E6" s="40"/>
      <c r="F6" s="40"/>
      <c r="G6" s="40"/>
      <c r="H6" s="40"/>
    </row>
    <row r="7" spans="1:8" ht="20.25">
      <c r="A7" s="40" t="s">
        <v>7</v>
      </c>
      <c r="B7" s="40"/>
      <c r="C7" s="40"/>
      <c r="D7" s="40"/>
      <c r="E7" s="40"/>
      <c r="F7" s="40"/>
      <c r="G7" s="40"/>
      <c r="H7" s="40"/>
    </row>
    <row r="8" spans="1:8" ht="20.25">
      <c r="A8" s="42"/>
      <c r="B8" s="42"/>
      <c r="C8" s="42"/>
      <c r="D8" s="42"/>
      <c r="E8" s="42"/>
      <c r="F8" s="42"/>
      <c r="G8" s="42"/>
      <c r="H8" s="42"/>
    </row>
    <row r="9" spans="1:8" ht="20.25" customHeight="1">
      <c r="A9" s="45" t="s">
        <v>76</v>
      </c>
      <c r="B9" s="43"/>
      <c r="C9" s="43"/>
      <c r="D9" s="43"/>
      <c r="E9" s="43"/>
      <c r="F9" s="43"/>
      <c r="G9" s="43"/>
      <c r="H9" s="43"/>
    </row>
    <row r="10" spans="1:8" ht="20.25">
      <c r="A10" s="41"/>
      <c r="B10" s="41"/>
      <c r="C10" s="41"/>
      <c r="D10" s="41"/>
      <c r="E10" s="41"/>
      <c r="F10" s="41"/>
      <c r="G10" s="41"/>
      <c r="H10" s="41"/>
    </row>
    <row r="11" spans="1:8" ht="30" customHeight="1">
      <c r="A11" s="47" t="s">
        <v>69</v>
      </c>
      <c r="B11" s="48"/>
      <c r="C11" s="48"/>
      <c r="D11" s="48"/>
      <c r="E11" s="48"/>
      <c r="F11" s="48"/>
      <c r="G11" s="49"/>
      <c r="H11" s="49"/>
    </row>
    <row r="12" spans="1:8" ht="30" customHeight="1">
      <c r="A12" s="47" t="s">
        <v>70</v>
      </c>
      <c r="B12" s="48"/>
      <c r="C12" s="48"/>
      <c r="D12" s="48"/>
      <c r="E12" s="48"/>
      <c r="F12" s="48"/>
      <c r="G12" s="49"/>
      <c r="H12" s="49"/>
    </row>
    <row r="13" spans="1:8" ht="30" customHeight="1">
      <c r="A13" s="47" t="s">
        <v>71</v>
      </c>
      <c r="B13" s="48"/>
      <c r="C13" s="48"/>
      <c r="D13" s="48"/>
      <c r="E13" s="48"/>
      <c r="F13" s="48"/>
      <c r="G13" s="49"/>
      <c r="H13" s="49"/>
    </row>
    <row r="14" spans="1:8" ht="30" customHeight="1">
      <c r="A14" s="50" t="s">
        <v>210</v>
      </c>
      <c r="B14" s="51"/>
      <c r="C14" s="51"/>
      <c r="D14" s="51"/>
      <c r="E14" s="51"/>
      <c r="F14" s="51"/>
      <c r="G14" s="49"/>
      <c r="H14" s="49"/>
    </row>
    <row r="15" spans="1:8" ht="26.25">
      <c r="A15" s="49"/>
      <c r="B15" s="49"/>
      <c r="C15" s="49"/>
      <c r="D15" s="49"/>
      <c r="E15" s="49"/>
      <c r="F15" s="49"/>
      <c r="G15" s="49"/>
      <c r="H15" s="49"/>
    </row>
    <row r="16" spans="1:8" ht="26.25">
      <c r="A16" s="52" t="s">
        <v>77</v>
      </c>
      <c r="B16" s="49"/>
      <c r="C16" s="49"/>
      <c r="D16" s="49"/>
      <c r="E16" s="49"/>
      <c r="F16" s="49"/>
      <c r="G16" s="49"/>
      <c r="H16" s="49"/>
    </row>
    <row r="17" spans="1:8" ht="26.25">
      <c r="A17" s="49"/>
      <c r="B17" s="49"/>
      <c r="C17" s="49"/>
      <c r="D17" s="49"/>
      <c r="E17" s="49"/>
      <c r="F17" s="49"/>
      <c r="G17" s="49"/>
      <c r="H17" s="49"/>
    </row>
    <row r="18" spans="1:8" ht="29.25" customHeight="1">
      <c r="A18" s="62" t="s">
        <v>211</v>
      </c>
      <c r="B18" s="53"/>
      <c r="C18" s="53"/>
      <c r="D18" s="53"/>
      <c r="E18" s="53"/>
      <c r="F18" s="53"/>
      <c r="G18" s="53"/>
      <c r="H18" s="53"/>
    </row>
    <row r="19" spans="1:8" ht="38.25" customHeight="1">
      <c r="A19" s="81" t="s">
        <v>247</v>
      </c>
      <c r="B19" s="53"/>
      <c r="C19" s="53"/>
      <c r="D19" s="53"/>
      <c r="E19" s="53"/>
      <c r="F19" s="53"/>
      <c r="G19" s="53"/>
      <c r="H19" s="53"/>
    </row>
    <row r="20" spans="1:8" s="38" customFormat="1" ht="51.75" customHeight="1">
      <c r="A20" s="81" t="s">
        <v>98</v>
      </c>
      <c r="B20" s="54"/>
      <c r="C20" s="54"/>
      <c r="D20" s="54"/>
      <c r="E20" s="54"/>
      <c r="F20" s="54"/>
      <c r="G20" s="54"/>
      <c r="H20" s="54"/>
    </row>
    <row r="21" spans="1:8" s="38" customFormat="1" ht="92.25" customHeight="1">
      <c r="A21" s="81" t="s">
        <v>219</v>
      </c>
      <c r="B21" s="54"/>
      <c r="C21" s="54"/>
      <c r="D21" s="54"/>
      <c r="E21" s="54"/>
      <c r="F21" s="54"/>
      <c r="G21" s="54"/>
      <c r="H21" s="54"/>
    </row>
    <row r="22" spans="1:8" ht="63" customHeight="1">
      <c r="A22" s="81" t="s">
        <v>212</v>
      </c>
      <c r="B22" s="55"/>
      <c r="C22" s="55"/>
      <c r="D22" s="55"/>
      <c r="E22" s="55"/>
      <c r="F22" s="55"/>
      <c r="G22" s="55"/>
      <c r="H22" s="55"/>
    </row>
    <row r="23" spans="1:8" s="44" customFormat="1" ht="51.75" customHeight="1">
      <c r="A23" s="81" t="s">
        <v>213</v>
      </c>
      <c r="B23" s="54"/>
      <c r="C23" s="54"/>
      <c r="D23" s="54"/>
      <c r="E23" s="54"/>
      <c r="F23" s="54"/>
      <c r="G23" s="54"/>
      <c r="H23" s="54"/>
    </row>
    <row r="24" spans="1:8" ht="26.25">
      <c r="A24" s="49"/>
      <c r="B24" s="49"/>
      <c r="C24" s="49"/>
      <c r="D24" s="49"/>
      <c r="E24" s="49"/>
      <c r="F24" s="49"/>
      <c r="G24" s="49"/>
      <c r="H24" s="49"/>
    </row>
    <row r="25" spans="1:8" ht="27.75">
      <c r="A25" s="62" t="s">
        <v>214</v>
      </c>
      <c r="B25" s="53"/>
      <c r="C25" s="53"/>
      <c r="D25" s="53"/>
      <c r="E25" s="53"/>
      <c r="F25" s="53"/>
      <c r="G25" s="53"/>
      <c r="H25" s="53"/>
    </row>
    <row r="26" spans="1:8" ht="52.5">
      <c r="A26" s="63" t="s">
        <v>102</v>
      </c>
      <c r="B26" s="56"/>
      <c r="C26" s="56"/>
      <c r="D26" s="56"/>
      <c r="E26" s="56"/>
      <c r="F26" s="57"/>
      <c r="G26" s="57"/>
      <c r="H26" s="57"/>
    </row>
    <row r="27" spans="1:8" ht="36.75" customHeight="1">
      <c r="A27" s="83" t="s">
        <v>100</v>
      </c>
      <c r="B27" s="56"/>
      <c r="C27" s="56"/>
      <c r="D27" s="56"/>
      <c r="E27" s="56"/>
      <c r="F27" s="57"/>
      <c r="G27" s="57"/>
      <c r="H27" s="57"/>
    </row>
    <row r="28" spans="1:8" ht="45.75" customHeight="1">
      <c r="A28" s="83" t="s">
        <v>99</v>
      </c>
      <c r="B28" s="56"/>
      <c r="C28" s="56"/>
      <c r="D28" s="56"/>
      <c r="E28" s="56"/>
      <c r="F28" s="57"/>
      <c r="G28" s="57"/>
      <c r="H28" s="58"/>
    </row>
    <row r="29" spans="1:8" ht="27" customHeight="1">
      <c r="A29" s="64" t="s">
        <v>72</v>
      </c>
      <c r="B29" s="56"/>
      <c r="C29" s="56"/>
      <c r="D29" s="56"/>
      <c r="E29" s="56"/>
      <c r="F29" s="57"/>
      <c r="G29" s="57"/>
      <c r="H29" s="58"/>
    </row>
    <row r="30" spans="1:8" ht="28.5" customHeight="1">
      <c r="A30" s="63" t="s">
        <v>78</v>
      </c>
      <c r="B30" s="54"/>
      <c r="C30" s="54"/>
      <c r="D30" s="54"/>
      <c r="E30" s="54"/>
      <c r="F30" s="54"/>
      <c r="G30" s="54"/>
      <c r="H30" s="54"/>
    </row>
    <row r="31" spans="1:8" ht="78.75">
      <c r="A31" s="81" t="s">
        <v>220</v>
      </c>
      <c r="B31" s="54"/>
      <c r="C31" s="54"/>
      <c r="D31" s="54"/>
      <c r="E31" s="54"/>
      <c r="F31" s="54"/>
      <c r="G31" s="54"/>
      <c r="H31" s="54"/>
    </row>
    <row r="32" spans="1:8" ht="37.5" customHeight="1">
      <c r="A32" s="81" t="s">
        <v>79</v>
      </c>
      <c r="B32" s="54"/>
      <c r="C32" s="54"/>
      <c r="D32" s="54"/>
      <c r="E32" s="54"/>
      <c r="F32" s="54"/>
      <c r="G32" s="54"/>
      <c r="H32" s="54"/>
    </row>
    <row r="33" spans="1:8" ht="34.5" customHeight="1">
      <c r="A33" s="81" t="s">
        <v>95</v>
      </c>
      <c r="B33" s="54"/>
      <c r="C33" s="54"/>
      <c r="D33" s="54"/>
      <c r="E33" s="54"/>
      <c r="F33" s="54"/>
      <c r="G33" s="54"/>
      <c r="H33" s="54"/>
    </row>
    <row r="34" spans="1:8" ht="26.25">
      <c r="A34" s="49"/>
      <c r="B34" s="49"/>
      <c r="C34" s="49"/>
      <c r="D34" s="49"/>
      <c r="E34" s="49"/>
      <c r="F34" s="49"/>
      <c r="G34" s="49"/>
      <c r="H34" s="49"/>
    </row>
    <row r="35" spans="1:8" ht="27.75">
      <c r="A35" s="62" t="s">
        <v>215</v>
      </c>
      <c r="B35" s="53"/>
      <c r="C35" s="53"/>
      <c r="D35" s="53"/>
      <c r="E35" s="53"/>
      <c r="F35" s="53"/>
      <c r="G35" s="53"/>
      <c r="H35" s="53"/>
    </row>
    <row r="36" spans="1:8" ht="36.75" customHeight="1">
      <c r="A36" s="82" t="s">
        <v>97</v>
      </c>
      <c r="B36" s="54"/>
      <c r="C36" s="54"/>
      <c r="D36" s="54"/>
      <c r="E36" s="54"/>
      <c r="F36" s="54"/>
      <c r="G36" s="54"/>
      <c r="H36" s="54"/>
    </row>
    <row r="37" spans="1:8" ht="26.25">
      <c r="A37" s="49"/>
      <c r="B37" s="49"/>
      <c r="C37" s="49"/>
      <c r="D37" s="49"/>
      <c r="E37" s="49"/>
      <c r="F37" s="49"/>
      <c r="G37" s="49"/>
      <c r="H37" s="59"/>
    </row>
    <row r="38" spans="1:8" ht="27.75">
      <c r="A38" s="62" t="s">
        <v>216</v>
      </c>
      <c r="B38" s="53"/>
      <c r="C38" s="53"/>
      <c r="D38" s="53"/>
      <c r="E38" s="53"/>
      <c r="F38" s="53"/>
      <c r="G38" s="53"/>
      <c r="H38" s="53"/>
    </row>
    <row r="39" spans="1:8" ht="36.75" customHeight="1">
      <c r="A39" s="82" t="s">
        <v>96</v>
      </c>
      <c r="B39" s="57"/>
      <c r="C39" s="57"/>
      <c r="D39" s="57"/>
      <c r="E39" s="57"/>
      <c r="F39" s="57"/>
      <c r="G39" s="57"/>
      <c r="H39" s="58"/>
    </row>
    <row r="40" spans="1:8" ht="15" customHeight="1">
      <c r="A40" s="49"/>
      <c r="B40" s="49"/>
      <c r="C40" s="49"/>
      <c r="D40" s="49"/>
      <c r="E40" s="49"/>
      <c r="F40" s="49"/>
      <c r="G40" s="49"/>
      <c r="H40" s="49"/>
    </row>
    <row r="41" spans="1:8" ht="51.75" customHeight="1">
      <c r="A41" s="65" t="s">
        <v>217</v>
      </c>
      <c r="B41" s="60"/>
      <c r="C41" s="60"/>
      <c r="D41" s="60"/>
      <c r="E41" s="60"/>
      <c r="F41" s="60"/>
      <c r="G41" s="60"/>
      <c r="H41" s="60"/>
    </row>
    <row r="42" spans="1:8" ht="26.25">
      <c r="A42" s="49"/>
      <c r="B42" s="49"/>
      <c r="C42" s="49"/>
      <c r="D42" s="49"/>
      <c r="E42" s="49"/>
      <c r="F42" s="49"/>
      <c r="G42" s="49"/>
      <c r="H42" s="59"/>
    </row>
    <row r="43" spans="1:8" ht="36.75" customHeight="1">
      <c r="A43" s="244" t="s">
        <v>218</v>
      </c>
      <c r="B43" s="245"/>
      <c r="C43" s="245"/>
      <c r="D43" s="245"/>
      <c r="E43" s="245"/>
      <c r="F43" s="245"/>
      <c r="G43" s="245"/>
      <c r="H43" s="245"/>
    </row>
    <row r="44" spans="1:8" ht="26.25">
      <c r="A44" s="49"/>
      <c r="B44" s="49"/>
      <c r="C44" s="49"/>
      <c r="D44" s="49"/>
      <c r="E44" s="49"/>
      <c r="F44" s="49"/>
      <c r="G44" s="49"/>
      <c r="H44" s="59"/>
    </row>
    <row r="45" spans="1:8" ht="31.5" customHeight="1">
      <c r="A45" s="244" t="s">
        <v>94</v>
      </c>
      <c r="B45" s="245"/>
      <c r="C45" s="245"/>
      <c r="D45" s="245"/>
      <c r="E45" s="245"/>
      <c r="F45" s="245"/>
      <c r="G45" s="245"/>
      <c r="H45" s="245"/>
    </row>
    <row r="46" ht="26.25">
      <c r="A46" s="139" t="s">
        <v>103</v>
      </c>
    </row>
  </sheetData>
  <sheetProtection/>
  <mergeCells count="2">
    <mergeCell ref="A43:H43"/>
    <mergeCell ref="A45:H45"/>
  </mergeCell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2"/>
  <headerFooter alignWithMargins="0">
    <oddFooter>&amp;L&amp;8CoRéMéDiMS-OMEDIT-MiP&amp;C&amp;F - &amp;A&amp;R&amp;P / &amp;N</oddFooter>
  </headerFooter>
  <drawing r:id="rId1"/>
</worksheet>
</file>

<file path=xl/worksheets/sheet2.xml><?xml version="1.0" encoding="utf-8"?>
<worksheet xmlns="http://schemas.openxmlformats.org/spreadsheetml/2006/main" xmlns:r="http://schemas.openxmlformats.org/officeDocument/2006/relationships">
  <dimension ref="A1:A42"/>
  <sheetViews>
    <sheetView zoomScalePageLayoutView="0" workbookViewId="0" topLeftCell="A1">
      <selection activeCell="A21" sqref="A21"/>
    </sheetView>
  </sheetViews>
  <sheetFormatPr defaultColWidth="11.421875" defaultRowHeight="12.75"/>
  <cols>
    <col min="1" max="1" width="91.57421875" style="0" customWidth="1"/>
  </cols>
  <sheetData>
    <row r="1" s="6" customFormat="1" ht="81" customHeight="1">
      <c r="A1" s="243" t="s">
        <v>208</v>
      </c>
    </row>
    <row r="2" s="6" customFormat="1" ht="15.75">
      <c r="A2" s="241" t="s">
        <v>221</v>
      </c>
    </row>
    <row r="3" s="6" customFormat="1" ht="27" customHeight="1">
      <c r="A3" s="242" t="s">
        <v>244</v>
      </c>
    </row>
    <row r="4" ht="13.5" thickBot="1"/>
    <row r="5" s="230" customFormat="1" ht="26.25" customHeight="1">
      <c r="A5" s="240" t="s">
        <v>222</v>
      </c>
    </row>
    <row r="6" s="230" customFormat="1" ht="86.25" customHeight="1" thickBot="1">
      <c r="A6" s="232" t="s">
        <v>248</v>
      </c>
    </row>
    <row r="7" s="230" customFormat="1" ht="13.5" thickBot="1"/>
    <row r="8" s="230" customFormat="1" ht="26.25" customHeight="1">
      <c r="A8" s="240" t="s">
        <v>223</v>
      </c>
    </row>
    <row r="9" s="230" customFormat="1" ht="104.25" customHeight="1" thickBot="1">
      <c r="A9" s="232" t="s">
        <v>249</v>
      </c>
    </row>
    <row r="10" s="230" customFormat="1" ht="13.5" thickBot="1"/>
    <row r="11" s="230" customFormat="1" ht="28.5" customHeight="1">
      <c r="A11" s="240" t="s">
        <v>224</v>
      </c>
    </row>
    <row r="12" s="230" customFormat="1" ht="60.75" customHeight="1">
      <c r="A12" s="231" t="s">
        <v>225</v>
      </c>
    </row>
    <row r="13" s="230" customFormat="1" ht="45" customHeight="1">
      <c r="A13" s="231" t="s">
        <v>227</v>
      </c>
    </row>
    <row r="14" s="230" customFormat="1" ht="69.75" customHeight="1">
      <c r="A14" s="231" t="s">
        <v>228</v>
      </c>
    </row>
    <row r="15" s="230" customFormat="1" ht="53.25" customHeight="1">
      <c r="A15" s="231" t="s">
        <v>245</v>
      </c>
    </row>
    <row r="16" s="230" customFormat="1" ht="43.5" customHeight="1" thickBot="1">
      <c r="A16" s="232" t="s">
        <v>226</v>
      </c>
    </row>
    <row r="17" s="230" customFormat="1" ht="13.5" thickBot="1"/>
    <row r="18" s="230" customFormat="1" ht="29.25" customHeight="1">
      <c r="A18" s="240" t="s">
        <v>229</v>
      </c>
    </row>
    <row r="19" s="230" customFormat="1" ht="40.5" customHeight="1">
      <c r="A19" s="231" t="s">
        <v>231</v>
      </c>
    </row>
    <row r="20" s="230" customFormat="1" ht="94.5" customHeight="1">
      <c r="A20" s="231" t="s">
        <v>230</v>
      </c>
    </row>
    <row r="21" s="230" customFormat="1" ht="46.5" customHeight="1" thickBot="1">
      <c r="A21" s="232" t="s">
        <v>246</v>
      </c>
    </row>
    <row r="22" s="230" customFormat="1" ht="13.5" thickBot="1"/>
    <row r="23" s="230" customFormat="1" ht="22.5" customHeight="1">
      <c r="A23" s="240" t="s">
        <v>232</v>
      </c>
    </row>
    <row r="24" s="230" customFormat="1" ht="22.5" customHeight="1">
      <c r="A24" s="231" t="s">
        <v>233</v>
      </c>
    </row>
    <row r="25" s="234" customFormat="1" ht="22.5" customHeight="1">
      <c r="A25" s="233" t="s">
        <v>238</v>
      </c>
    </row>
    <row r="26" s="230" customFormat="1" ht="22.5" customHeight="1">
      <c r="A26" s="235" t="s">
        <v>239</v>
      </c>
    </row>
    <row r="27" s="230" customFormat="1" ht="22.5" customHeight="1">
      <c r="A27" s="239" t="s">
        <v>234</v>
      </c>
    </row>
    <row r="28" s="230" customFormat="1" ht="22.5" customHeight="1">
      <c r="A28" s="239" t="s">
        <v>235</v>
      </c>
    </row>
    <row r="29" s="230" customFormat="1" ht="12" customHeight="1">
      <c r="A29" s="239"/>
    </row>
    <row r="30" s="230" customFormat="1" ht="19.5" customHeight="1">
      <c r="A30" s="233" t="s">
        <v>237</v>
      </c>
    </row>
    <row r="31" s="230" customFormat="1" ht="19.5" customHeight="1">
      <c r="A31" s="236" t="s">
        <v>97</v>
      </c>
    </row>
    <row r="32" s="230" customFormat="1" ht="12.75">
      <c r="A32" s="236"/>
    </row>
    <row r="33" s="230" customFormat="1" ht="19.5" customHeight="1">
      <c r="A33" s="233" t="s">
        <v>236</v>
      </c>
    </row>
    <row r="34" s="230" customFormat="1" ht="19.5" customHeight="1">
      <c r="A34" s="236" t="s">
        <v>96</v>
      </c>
    </row>
    <row r="35" s="230" customFormat="1" ht="12.75">
      <c r="A35" s="236"/>
    </row>
    <row r="36" s="230" customFormat="1" ht="39.75" customHeight="1">
      <c r="A36" s="237" t="s">
        <v>240</v>
      </c>
    </row>
    <row r="37" s="230" customFormat="1" ht="12.75">
      <c r="A37" s="236"/>
    </row>
    <row r="38" s="230" customFormat="1" ht="19.5" customHeight="1">
      <c r="A38" s="233" t="s">
        <v>241</v>
      </c>
    </row>
    <row r="39" s="230" customFormat="1" ht="12.75">
      <c r="A39" s="236"/>
    </row>
    <row r="40" s="230" customFormat="1" ht="25.5">
      <c r="A40" s="231" t="s">
        <v>243</v>
      </c>
    </row>
    <row r="41" s="230" customFormat="1" ht="25.5">
      <c r="A41" s="231" t="s">
        <v>242</v>
      </c>
    </row>
    <row r="42" s="230" customFormat="1" ht="13.5" thickBot="1">
      <c r="A42" s="238"/>
    </row>
  </sheetData>
  <sheetProtection/>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4"/>
  <headerFooter alignWithMargins="0">
    <oddFooter>&amp;L&amp;8CoRéMéDiMS-OMEDIT-MiP&amp;C&amp;F - &amp;A&amp;R&amp;P / &amp;N</oddFooter>
  </headerFooter>
  <rowBreaks count="1" manualBreakCount="1">
    <brk id="17" max="255" man="1"/>
  </rowBreaks>
  <drawing r:id="rId3"/>
  <legacyDrawing r:id="rId2"/>
  <oleObjects>
    <oleObject progId="AcroExch.Document.11" dvAspect="DVASPECT_ICON" shapeId="352675" r:id="rId1"/>
  </oleObjects>
</worksheet>
</file>

<file path=xl/worksheets/sheet3.xml><?xml version="1.0" encoding="utf-8"?>
<worksheet xmlns="http://schemas.openxmlformats.org/spreadsheetml/2006/main" xmlns:r="http://schemas.openxmlformats.org/officeDocument/2006/relationships">
  <sheetPr codeName="Feuil2"/>
  <dimension ref="A1:HC88"/>
  <sheetViews>
    <sheetView showGridLines="0" zoomScalePageLayoutView="0" workbookViewId="0" topLeftCell="A1">
      <pane xSplit="3" ySplit="8" topLeftCell="D9" activePane="bottomRight" state="frozen"/>
      <selection pane="topLeft" activeCell="A21" sqref="A21"/>
      <selection pane="topRight" activeCell="A21" sqref="A21"/>
      <selection pane="bottomLeft" activeCell="A21" sqref="A21"/>
      <selection pane="bottomRight" activeCell="A21" sqref="A21"/>
    </sheetView>
  </sheetViews>
  <sheetFormatPr defaultColWidth="3.00390625" defaultRowHeight="12.75" zeroHeight="1"/>
  <cols>
    <col min="1" max="1" width="9.8515625" style="10" customWidth="1"/>
    <col min="2" max="2" width="20.8515625" style="10" customWidth="1"/>
    <col min="3" max="3" width="4.8515625" style="10" customWidth="1"/>
    <col min="4" max="16" width="5.7109375" style="10" customWidth="1"/>
    <col min="17" max="17" width="5.7109375" style="12" customWidth="1"/>
    <col min="18" max="21" width="5.7109375" style="10" customWidth="1"/>
    <col min="22" max="22" width="8.00390625" style="10" customWidth="1"/>
    <col min="23" max="25" width="5.7109375" style="10" customWidth="1"/>
    <col min="26" max="26" width="5.7109375" style="12" customWidth="1"/>
    <col min="27" max="32" width="5.7109375" style="10" customWidth="1"/>
    <col min="33" max="33" width="5.57421875" style="10" customWidth="1"/>
    <col min="34" max="34" width="7.7109375" style="10" customWidth="1"/>
    <col min="35" max="39" width="7.7109375" style="10" hidden="1" customWidth="1"/>
    <col min="40" max="40" width="4.8515625" style="10" hidden="1" customWidth="1"/>
    <col min="41" max="210" width="3.00390625" style="10" hidden="1" customWidth="1"/>
    <col min="211" max="211" width="4.28125" style="10" customWidth="1"/>
    <col min="212" max="16384" width="3.00390625" style="10" customWidth="1"/>
  </cols>
  <sheetData>
    <row r="1" spans="1:211" ht="15">
      <c r="A1" s="30" t="s">
        <v>41</v>
      </c>
      <c r="B1" s="9"/>
      <c r="C1" s="9"/>
      <c r="D1" s="29"/>
      <c r="E1" s="9"/>
      <c r="F1" s="31" t="s">
        <v>68</v>
      </c>
      <c r="G1" s="9"/>
      <c r="H1" s="30"/>
      <c r="I1" s="9"/>
      <c r="J1" s="9"/>
      <c r="K1" s="9"/>
      <c r="L1" s="30"/>
      <c r="M1" s="9"/>
      <c r="N1" s="246"/>
      <c r="O1" s="246"/>
      <c r="P1" s="7"/>
      <c r="Q1" s="9"/>
      <c r="R1" s="246"/>
      <c r="S1" s="246"/>
      <c r="HC1" s="13">
        <v>1</v>
      </c>
    </row>
    <row r="2" spans="1:211" ht="15">
      <c r="A2" s="31"/>
      <c r="B2" s="32"/>
      <c r="C2" s="9"/>
      <c r="D2" s="14"/>
      <c r="E2" s="9"/>
      <c r="F2" s="247"/>
      <c r="G2" s="247"/>
      <c r="H2" s="30"/>
      <c r="I2" s="9"/>
      <c r="J2" s="9"/>
      <c r="K2" s="246"/>
      <c r="L2" s="246"/>
      <c r="M2" s="246"/>
      <c r="N2" s="246"/>
      <c r="O2" s="9"/>
      <c r="P2" s="8"/>
      <c r="Q2" s="9"/>
      <c r="R2" s="8"/>
      <c r="S2" s="8"/>
      <c r="HC2" s="13">
        <v>2</v>
      </c>
    </row>
    <row r="3" spans="1:211" ht="15">
      <c r="A3" s="31" t="s">
        <v>59</v>
      </c>
      <c r="B3" s="9"/>
      <c r="C3" s="9"/>
      <c r="D3" s="9"/>
      <c r="E3" s="9"/>
      <c r="G3" s="9"/>
      <c r="H3" s="9"/>
      <c r="I3" s="9"/>
      <c r="J3" s="9"/>
      <c r="K3" s="9"/>
      <c r="L3" s="30" t="s">
        <v>73</v>
      </c>
      <c r="M3" s="9"/>
      <c r="N3" s="9"/>
      <c r="O3" s="9"/>
      <c r="P3" s="8"/>
      <c r="Q3" s="9"/>
      <c r="R3" s="8"/>
      <c r="S3" s="8"/>
      <c r="HC3" s="13">
        <v>8</v>
      </c>
    </row>
    <row r="4" spans="1:19" ht="15">
      <c r="A4" s="31"/>
      <c r="B4" s="32"/>
      <c r="C4" s="9"/>
      <c r="D4" s="9"/>
      <c r="E4" s="9"/>
      <c r="G4" s="9"/>
      <c r="H4" s="9"/>
      <c r="I4" s="9"/>
      <c r="J4" s="9"/>
      <c r="K4" s="9"/>
      <c r="L4" s="30" t="s">
        <v>74</v>
      </c>
      <c r="M4" s="9"/>
      <c r="N4" s="9"/>
      <c r="O4" s="9"/>
      <c r="P4" s="8"/>
      <c r="Q4" s="9"/>
      <c r="R4" s="8"/>
      <c r="S4" s="8"/>
    </row>
    <row r="5" spans="1:19" ht="15">
      <c r="A5" s="11" t="s">
        <v>61</v>
      </c>
      <c r="B5" s="8"/>
      <c r="C5" s="8"/>
      <c r="D5" s="8"/>
      <c r="E5" s="8"/>
      <c r="G5" s="8"/>
      <c r="H5" s="8"/>
      <c r="I5" s="8"/>
      <c r="J5" s="8"/>
      <c r="K5" s="8"/>
      <c r="L5" s="7" t="s">
        <v>75</v>
      </c>
      <c r="M5" s="8"/>
      <c r="N5" s="8"/>
      <c r="O5" s="8"/>
      <c r="P5" s="8"/>
      <c r="Q5" s="9"/>
      <c r="R5" s="8"/>
      <c r="S5" s="8"/>
    </row>
    <row r="6" spans="1:33" ht="15">
      <c r="A6" s="11"/>
      <c r="B6" s="33">
        <v>80</v>
      </c>
      <c r="C6" s="8"/>
      <c r="D6" s="74"/>
      <c r="E6" s="74"/>
      <c r="F6" s="74"/>
      <c r="G6" s="74"/>
      <c r="H6" s="74"/>
      <c r="I6" s="74"/>
      <c r="J6" s="74"/>
      <c r="K6" s="74"/>
      <c r="L6" s="74"/>
      <c r="M6" s="74"/>
      <c r="N6" s="74"/>
      <c r="O6" s="74"/>
      <c r="P6" s="74"/>
      <c r="Q6" s="74"/>
      <c r="R6" s="74"/>
      <c r="S6" s="74"/>
      <c r="T6" s="74"/>
      <c r="U6" s="74"/>
      <c r="V6" s="74"/>
      <c r="W6" s="74"/>
      <c r="X6" s="74"/>
      <c r="Y6" s="74"/>
      <c r="Z6" s="74"/>
      <c r="AA6" s="75"/>
      <c r="AB6" s="75"/>
      <c r="AC6" s="75"/>
      <c r="AD6" s="75"/>
      <c r="AE6" s="75"/>
      <c r="AF6" s="75"/>
      <c r="AG6" s="75"/>
    </row>
    <row r="7" spans="1:33" s="155" customFormat="1" ht="114.75" customHeight="1">
      <c r="A7" s="153"/>
      <c r="B7" s="154"/>
      <c r="D7" s="156" t="str">
        <f>Intitulés!D3</f>
        <v>Traçabilité retrouvée</v>
      </c>
      <c r="E7" s="152" t="str">
        <f>Intitulés!D4</f>
        <v>PUI : Identification DM</v>
      </c>
      <c r="F7" s="152" t="str">
        <f>Intitulés!D5</f>
        <v>PUI : Code LPP DM</v>
      </c>
      <c r="G7" s="152" t="str">
        <f>Intitulés!D6</f>
        <v>PUI : Date délivrance</v>
      </c>
      <c r="H7" s="152" t="str">
        <f>Intitulés!D7</f>
        <v>PUI : Identification Service</v>
      </c>
      <c r="I7" s="157" t="str">
        <f>Intitulés!D8</f>
        <v>Service : Date Utilisation</v>
      </c>
      <c r="J7" s="157" t="str">
        <f>Intitulés!D9</f>
        <v>Service : Identification Patient</v>
      </c>
      <c r="K7" s="157" t="str">
        <f>Intitulés!D10</f>
        <v>Service : Identification Médecin</v>
      </c>
      <c r="L7" s="157" t="str">
        <f>Intitulés!D11</f>
        <v>Service : Signature Médecin</v>
      </c>
      <c r="M7" s="158" t="str">
        <f>Intitulés!D12</f>
        <v>DMP : Identification DM</v>
      </c>
      <c r="N7" s="158" t="str">
        <f>Intitulés!D13</f>
        <v>DMP : Date Utilisation</v>
      </c>
      <c r="O7" s="158" t="str">
        <f>Intitulés!D14</f>
        <v>DMP : Identification Médecin</v>
      </c>
      <c r="P7" s="159" t="str">
        <f>Intitulés!D15</f>
        <v>Info Patient : Identification DM</v>
      </c>
      <c r="Q7" s="159" t="str">
        <f>Intitulés!D16</f>
        <v>Info Patient : Lieu Utilisation</v>
      </c>
      <c r="R7" s="159" t="str">
        <f>Intitulés!D17</f>
        <v>Info Patient : Date Utilisation</v>
      </c>
      <c r="S7" s="159" t="str">
        <f>Intitulés!D18</f>
        <v>Info Patient : Nom du Médecin</v>
      </c>
      <c r="T7" s="156" t="str">
        <f>Intitulés!D19</f>
        <v>Absence de traçabilité</v>
      </c>
      <c r="U7" s="156" t="str">
        <f>Intitulés!D20</f>
        <v>Traçabilité DMI conforme</v>
      </c>
      <c r="V7" s="156" t="str">
        <f>Intitulés!D21</f>
        <v>Traçabilité DMI avec au moins une non-conformité</v>
      </c>
      <c r="W7" s="156" t="str">
        <f>Intitulés!D22</f>
        <v>Absence Enregistrement par la PUI</v>
      </c>
      <c r="X7" s="156" t="str">
        <f>Intitulés!D23</f>
        <v>Absence Idnetification Patient</v>
      </c>
      <c r="Y7" s="156" t="str">
        <f>Intitulés!D24</f>
        <v>Absence Date Implantation</v>
      </c>
      <c r="Z7" s="156" t="str">
        <f>Intitulés!D25</f>
        <v>Absence Identification Prescripteur</v>
      </c>
      <c r="AA7" s="156" t="str">
        <f>Intitulés!D26</f>
        <v>Absence Signature Prescripteur</v>
      </c>
      <c r="AB7" s="156" t="str">
        <f>Intitulés!D27</f>
        <v>Absence Identification DMI</v>
      </c>
      <c r="AC7" s="156" t="str">
        <f>Intitulés!D28</f>
        <v>Absence Information du Patient</v>
      </c>
      <c r="AD7" s="152">
        <f>Intitulés!D29</f>
        <v>0</v>
      </c>
      <c r="AE7" s="152">
        <f>Intitulés!D30</f>
        <v>0</v>
      </c>
      <c r="AF7" s="152">
        <f>Intitulés!D31</f>
        <v>0</v>
      </c>
      <c r="AG7" s="152">
        <f>Intitulés!D32</f>
        <v>0</v>
      </c>
    </row>
    <row r="8" spans="1:33" ht="15">
      <c r="A8" s="22"/>
      <c r="B8" s="26" t="s">
        <v>60</v>
      </c>
      <c r="C8" s="23" t="s">
        <v>10</v>
      </c>
      <c r="D8" s="146" t="str">
        <f>Intitulés!B3</f>
        <v>C1</v>
      </c>
      <c r="E8" s="25" t="str">
        <f>Intitulés!B4</f>
        <v>C2</v>
      </c>
      <c r="F8" s="25" t="str">
        <f>Intitulés!B5</f>
        <v>C3</v>
      </c>
      <c r="G8" s="25" t="str">
        <f>Intitulés!B6</f>
        <v>C4</v>
      </c>
      <c r="H8" s="25" t="str">
        <f>Intitulés!B7</f>
        <v>C5</v>
      </c>
      <c r="I8" s="147" t="str">
        <f>Intitulés!B8</f>
        <v>C6</v>
      </c>
      <c r="J8" s="147" t="str">
        <f>Intitulés!B9</f>
        <v>C7</v>
      </c>
      <c r="K8" s="147" t="str">
        <f>Intitulés!B10</f>
        <v>C8</v>
      </c>
      <c r="L8" s="147" t="str">
        <f>Intitulés!B11</f>
        <v>C9</v>
      </c>
      <c r="M8" s="148" t="str">
        <f>Intitulés!B12</f>
        <v>C10</v>
      </c>
      <c r="N8" s="148" t="str">
        <f>Intitulés!B13</f>
        <v>C11</v>
      </c>
      <c r="O8" s="148" t="str">
        <f>Intitulés!B14</f>
        <v>C12</v>
      </c>
      <c r="P8" s="149" t="str">
        <f>Intitulés!B15</f>
        <v>C13</v>
      </c>
      <c r="Q8" s="149" t="str">
        <f>Intitulés!B16</f>
        <v>C14</v>
      </c>
      <c r="R8" s="149" t="str">
        <f>Intitulés!B17</f>
        <v>C15</v>
      </c>
      <c r="S8" s="149" t="str">
        <f>Intitulés!B18</f>
        <v>C16</v>
      </c>
      <c r="T8" s="146" t="str">
        <f>Intitulés!B19</f>
        <v>C17</v>
      </c>
      <c r="U8" s="146" t="str">
        <f>Intitulés!B20</f>
        <v>C18</v>
      </c>
      <c r="V8" s="146" t="str">
        <f>Intitulés!B21</f>
        <v>C19</v>
      </c>
      <c r="W8" s="146" t="str">
        <f>Intitulés!B22</f>
        <v>C20</v>
      </c>
      <c r="X8" s="146" t="str">
        <f>Intitulés!B23</f>
        <v>C21</v>
      </c>
      <c r="Y8" s="150" t="str">
        <f>Intitulés!B24</f>
        <v>C22</v>
      </c>
      <c r="Z8" s="146" t="str">
        <f>Intitulés!B25</f>
        <v>C23</v>
      </c>
      <c r="AA8" s="151" t="str">
        <f>Intitulés!B26</f>
        <v>C24</v>
      </c>
      <c r="AB8" s="146" t="str">
        <f>Intitulés!B27</f>
        <v>C25</v>
      </c>
      <c r="AC8" s="146" t="str">
        <f>Intitulés!B28</f>
        <v>C26</v>
      </c>
      <c r="AD8" s="25" t="str">
        <f>Intitulés!B29</f>
        <v>C27</v>
      </c>
      <c r="AE8" s="25" t="str">
        <f>Intitulés!B30</f>
        <v>C28</v>
      </c>
      <c r="AF8" s="25" t="str">
        <f>Intitulés!B31</f>
        <v>C29</v>
      </c>
      <c r="AG8" s="25" t="str">
        <f>Intitulés!B32</f>
        <v>C30</v>
      </c>
    </row>
    <row r="9" spans="1:33" ht="14.25">
      <c r="A9" s="23" t="s">
        <v>11</v>
      </c>
      <c r="B9" s="24">
        <f>+$B$2</f>
        <v>0</v>
      </c>
      <c r="C9" s="25">
        <v>1</v>
      </c>
      <c r="D9" s="66"/>
      <c r="E9" s="66"/>
      <c r="F9" s="66"/>
      <c r="G9" s="66"/>
      <c r="H9" s="66"/>
      <c r="I9" s="66"/>
      <c r="J9" s="66"/>
      <c r="K9" s="66"/>
      <c r="L9" s="66"/>
      <c r="M9" s="66"/>
      <c r="N9" s="66"/>
      <c r="O9" s="66"/>
      <c r="P9" s="66"/>
      <c r="Q9" s="66"/>
      <c r="R9" s="66"/>
      <c r="S9" s="66"/>
      <c r="T9" s="22">
        <f>IF(D9=2,1,2)</f>
        <v>2</v>
      </c>
      <c r="U9" s="22">
        <f>IF(AND(E9=1,OR(F9=1,F9=8),G9=1,H9=1,I9=1,J9=1,K9=1,L9=1,M9=1,N9=1,O9=1,P9=1,Q9=1,R9=1,S9=1),1,2)</f>
        <v>2</v>
      </c>
      <c r="V9" s="22">
        <f>IF(OR(D9=2,OR(E9=2,F9=2,G9=2,H9=2,I9=2,J9=2,K9=2,L9=2,M9=2,N9=2,O9=2,P9=2,Q9=2,R9=2,S9=2)),1,2)</f>
        <v>2</v>
      </c>
      <c r="W9" s="22">
        <f>IF(OR(D9=2,AND(E9=2,G9=2,H9=2)),1,2)</f>
        <v>2</v>
      </c>
      <c r="X9" s="22">
        <f>IF(OR(D9=2,J9=2),1,2)</f>
        <v>2</v>
      </c>
      <c r="Y9" s="22">
        <f>IF(OR(D9=2,OR(I9=2,N9=2,R9=2)),1,2)</f>
        <v>2</v>
      </c>
      <c r="Z9" s="22">
        <f>IF(OR(D9=2,OR(K9=2,O9=2,S9=2)),1,2)</f>
        <v>2</v>
      </c>
      <c r="AA9" s="22">
        <f>IF(OR(D9=2,L9=2),1,2)</f>
        <v>2</v>
      </c>
      <c r="AB9" s="22">
        <f>IF(OR(D9=2,OR(E9=2,M9=2,P9=2)),1,2)</f>
        <v>2</v>
      </c>
      <c r="AC9" s="22">
        <f>IF(OR(D9=2,AND(P9=2,Q9=2,R9=2,S9=2)),1,2)</f>
        <v>2</v>
      </c>
      <c r="AD9" s="66"/>
      <c r="AE9" s="66"/>
      <c r="AF9" s="66"/>
      <c r="AG9" s="66"/>
    </row>
    <row r="10" spans="1:33" ht="14.25">
      <c r="A10" s="23" t="s">
        <v>12</v>
      </c>
      <c r="B10" s="24">
        <f aca="true" t="shared" si="0" ref="B10:B73">+$B$2</f>
        <v>0</v>
      </c>
      <c r="C10" s="25">
        <v>2</v>
      </c>
      <c r="D10" s="66"/>
      <c r="E10" s="66"/>
      <c r="F10" s="66"/>
      <c r="G10" s="66"/>
      <c r="H10" s="66"/>
      <c r="I10" s="66"/>
      <c r="J10" s="66"/>
      <c r="K10" s="66"/>
      <c r="L10" s="66"/>
      <c r="M10" s="66"/>
      <c r="N10" s="66"/>
      <c r="O10" s="66"/>
      <c r="P10" s="66"/>
      <c r="Q10" s="66"/>
      <c r="R10" s="66"/>
      <c r="S10" s="66"/>
      <c r="T10" s="22">
        <f aca="true" t="shared" si="1" ref="T10:T73">IF(D10=2,1,2)</f>
        <v>2</v>
      </c>
      <c r="U10" s="22">
        <f aca="true" t="shared" si="2" ref="U10:U73">IF(AND(E10=1,OR(F10=1,F10=8),G10=1,H10=1,I10=1,J10=1,K10=1,L10=1,M10=1,N10=1,O10=1,P10=1,Q10=1,R10=1,S10=1),1,2)</f>
        <v>2</v>
      </c>
      <c r="V10" s="22">
        <f aca="true" t="shared" si="3" ref="V10:V73">IF(OR(D10=2,OR(E10=2,F10=2,G10=2,H10=2,I10=2,J10=2,K10=2,L10=2,M10=2,N10=2,O10=2,P10=2,Q10=2,R10=2,S10=2)),1,2)</f>
        <v>2</v>
      </c>
      <c r="W10" s="22">
        <f aca="true" t="shared" si="4" ref="W10:W73">IF(OR(D10=2,AND(E10=2,G10=2,H10=2)),1,2)</f>
        <v>2</v>
      </c>
      <c r="X10" s="22">
        <f aca="true" t="shared" si="5" ref="X10:X73">IF(OR(D10=2,J10=2),1,2)</f>
        <v>2</v>
      </c>
      <c r="Y10" s="22">
        <f aca="true" t="shared" si="6" ref="Y10:Y73">IF(OR(D10=2,OR(I10=2,N10=2,R10=2)),1,2)</f>
        <v>2</v>
      </c>
      <c r="Z10" s="22">
        <f aca="true" t="shared" si="7" ref="Z10:Z73">IF(OR(D10=2,OR(K10=2,O10=2,S10=2)),1,2)</f>
        <v>2</v>
      </c>
      <c r="AA10" s="22">
        <f aca="true" t="shared" si="8" ref="AA10:AA73">IF(OR(D10=2,L10=2),1,2)</f>
        <v>2</v>
      </c>
      <c r="AB10" s="22">
        <f aca="true" t="shared" si="9" ref="AB10:AB73">IF(OR(D10=2,OR(E10=2,M10=2,P10=2)),1,2)</f>
        <v>2</v>
      </c>
      <c r="AC10" s="22">
        <f aca="true" t="shared" si="10" ref="AC10:AC73">IF(OR(D10=2,AND(P10=2,Q10=2,R10=2,S10=2)),1,2)</f>
        <v>2</v>
      </c>
      <c r="AD10" s="66"/>
      <c r="AE10" s="66"/>
      <c r="AF10" s="66"/>
      <c r="AG10" s="66"/>
    </row>
    <row r="11" spans="1:38" ht="14.25">
      <c r="A11" s="23" t="s">
        <v>13</v>
      </c>
      <c r="B11" s="24">
        <f t="shared" si="0"/>
        <v>0</v>
      </c>
      <c r="C11" s="25">
        <v>3</v>
      </c>
      <c r="D11" s="66"/>
      <c r="E11" s="66"/>
      <c r="F11" s="66"/>
      <c r="G11" s="66"/>
      <c r="H11" s="66"/>
      <c r="I11" s="66"/>
      <c r="J11" s="66"/>
      <c r="K11" s="66"/>
      <c r="L11" s="66"/>
      <c r="M11" s="66"/>
      <c r="N11" s="66"/>
      <c r="O11" s="66"/>
      <c r="P11" s="66"/>
      <c r="Q11" s="66"/>
      <c r="R11" s="66"/>
      <c r="S11" s="66"/>
      <c r="T11" s="22">
        <f t="shared" si="1"/>
        <v>2</v>
      </c>
      <c r="U11" s="22">
        <f t="shared" si="2"/>
        <v>2</v>
      </c>
      <c r="V11" s="22">
        <f t="shared" si="3"/>
        <v>2</v>
      </c>
      <c r="W11" s="22">
        <f t="shared" si="4"/>
        <v>2</v>
      </c>
      <c r="X11" s="22">
        <f t="shared" si="5"/>
        <v>2</v>
      </c>
      <c r="Y11" s="22">
        <f t="shared" si="6"/>
        <v>2</v>
      </c>
      <c r="Z11" s="22">
        <f t="shared" si="7"/>
        <v>2</v>
      </c>
      <c r="AA11" s="22">
        <f t="shared" si="8"/>
        <v>2</v>
      </c>
      <c r="AB11" s="22">
        <f t="shared" si="9"/>
        <v>2</v>
      </c>
      <c r="AC11" s="22">
        <f t="shared" si="10"/>
        <v>2</v>
      </c>
      <c r="AD11" s="66"/>
      <c r="AE11" s="66"/>
      <c r="AF11" s="66"/>
      <c r="AG11" s="66"/>
      <c r="AJ11" s="10">
        <v>2</v>
      </c>
      <c r="AK11" s="10">
        <v>2</v>
      </c>
      <c r="AL11" s="10">
        <v>2</v>
      </c>
    </row>
    <row r="12" spans="1:38" ht="14.25">
      <c r="A12" s="23" t="s">
        <v>14</v>
      </c>
      <c r="B12" s="24">
        <f t="shared" si="0"/>
        <v>0</v>
      </c>
      <c r="C12" s="25">
        <v>4</v>
      </c>
      <c r="D12" s="66"/>
      <c r="E12" s="66"/>
      <c r="F12" s="66"/>
      <c r="G12" s="66"/>
      <c r="H12" s="66"/>
      <c r="I12" s="66"/>
      <c r="J12" s="66"/>
      <c r="K12" s="66"/>
      <c r="L12" s="66"/>
      <c r="M12" s="66"/>
      <c r="N12" s="66"/>
      <c r="O12" s="66"/>
      <c r="P12" s="66"/>
      <c r="Q12" s="66"/>
      <c r="R12" s="66"/>
      <c r="S12" s="66"/>
      <c r="T12" s="22">
        <f t="shared" si="1"/>
        <v>2</v>
      </c>
      <c r="U12" s="22">
        <f t="shared" si="2"/>
        <v>2</v>
      </c>
      <c r="V12" s="22">
        <f t="shared" si="3"/>
        <v>2</v>
      </c>
      <c r="W12" s="22">
        <f t="shared" si="4"/>
        <v>2</v>
      </c>
      <c r="X12" s="22">
        <f t="shared" si="5"/>
        <v>2</v>
      </c>
      <c r="Y12" s="22">
        <f t="shared" si="6"/>
        <v>2</v>
      </c>
      <c r="Z12" s="22">
        <f t="shared" si="7"/>
        <v>2</v>
      </c>
      <c r="AA12" s="22">
        <f t="shared" si="8"/>
        <v>2</v>
      </c>
      <c r="AB12" s="22">
        <f t="shared" si="9"/>
        <v>2</v>
      </c>
      <c r="AC12" s="22">
        <f t="shared" si="10"/>
        <v>2</v>
      </c>
      <c r="AD12" s="66"/>
      <c r="AE12" s="66"/>
      <c r="AF12" s="66"/>
      <c r="AG12" s="66"/>
      <c r="AJ12" s="10">
        <v>2</v>
      </c>
      <c r="AK12" s="10">
        <v>2</v>
      </c>
      <c r="AL12" s="10">
        <v>2</v>
      </c>
    </row>
    <row r="13" spans="1:38" ht="14.25">
      <c r="A13" s="23" t="s">
        <v>15</v>
      </c>
      <c r="B13" s="24">
        <f t="shared" si="0"/>
        <v>0</v>
      </c>
      <c r="C13" s="25">
        <v>5</v>
      </c>
      <c r="D13" s="66"/>
      <c r="E13" s="66"/>
      <c r="F13" s="66"/>
      <c r="G13" s="66"/>
      <c r="H13" s="66"/>
      <c r="I13" s="66"/>
      <c r="J13" s="66"/>
      <c r="K13" s="66"/>
      <c r="L13" s="66"/>
      <c r="M13" s="66"/>
      <c r="N13" s="66"/>
      <c r="O13" s="66"/>
      <c r="P13" s="66"/>
      <c r="Q13" s="66"/>
      <c r="R13" s="66"/>
      <c r="S13" s="66"/>
      <c r="T13" s="22">
        <f t="shared" si="1"/>
        <v>2</v>
      </c>
      <c r="U13" s="22">
        <f t="shared" si="2"/>
        <v>2</v>
      </c>
      <c r="V13" s="22">
        <f t="shared" si="3"/>
        <v>2</v>
      </c>
      <c r="W13" s="22">
        <f t="shared" si="4"/>
        <v>2</v>
      </c>
      <c r="X13" s="22">
        <f t="shared" si="5"/>
        <v>2</v>
      </c>
      <c r="Y13" s="22">
        <f t="shared" si="6"/>
        <v>2</v>
      </c>
      <c r="Z13" s="22">
        <f t="shared" si="7"/>
        <v>2</v>
      </c>
      <c r="AA13" s="22">
        <f t="shared" si="8"/>
        <v>2</v>
      </c>
      <c r="AB13" s="22">
        <f t="shared" si="9"/>
        <v>2</v>
      </c>
      <c r="AC13" s="22">
        <f t="shared" si="10"/>
        <v>2</v>
      </c>
      <c r="AD13" s="66"/>
      <c r="AE13" s="66"/>
      <c r="AF13" s="66"/>
      <c r="AG13" s="66"/>
      <c r="AJ13" s="10">
        <v>2</v>
      </c>
      <c r="AK13" s="10">
        <v>2</v>
      </c>
      <c r="AL13" s="10">
        <v>2</v>
      </c>
    </row>
    <row r="14" spans="1:38" ht="14.25">
      <c r="A14" s="23" t="s">
        <v>16</v>
      </c>
      <c r="B14" s="24">
        <f t="shared" si="0"/>
        <v>0</v>
      </c>
      <c r="C14" s="25">
        <v>6</v>
      </c>
      <c r="D14" s="66"/>
      <c r="E14" s="66"/>
      <c r="F14" s="66"/>
      <c r="G14" s="66"/>
      <c r="H14" s="66"/>
      <c r="I14" s="66"/>
      <c r="J14" s="66"/>
      <c r="K14" s="66"/>
      <c r="L14" s="66"/>
      <c r="M14" s="66"/>
      <c r="N14" s="66"/>
      <c r="O14" s="66"/>
      <c r="P14" s="66"/>
      <c r="Q14" s="66"/>
      <c r="R14" s="66"/>
      <c r="S14" s="66"/>
      <c r="T14" s="22">
        <f t="shared" si="1"/>
        <v>2</v>
      </c>
      <c r="U14" s="22">
        <f t="shared" si="2"/>
        <v>2</v>
      </c>
      <c r="V14" s="22">
        <f t="shared" si="3"/>
        <v>2</v>
      </c>
      <c r="W14" s="22">
        <f t="shared" si="4"/>
        <v>2</v>
      </c>
      <c r="X14" s="22">
        <f t="shared" si="5"/>
        <v>2</v>
      </c>
      <c r="Y14" s="22">
        <f t="shared" si="6"/>
        <v>2</v>
      </c>
      <c r="Z14" s="22">
        <f t="shared" si="7"/>
        <v>2</v>
      </c>
      <c r="AA14" s="22">
        <f t="shared" si="8"/>
        <v>2</v>
      </c>
      <c r="AB14" s="22">
        <f t="shared" si="9"/>
        <v>2</v>
      </c>
      <c r="AC14" s="22">
        <f t="shared" si="10"/>
        <v>2</v>
      </c>
      <c r="AD14" s="66"/>
      <c r="AE14" s="66"/>
      <c r="AF14" s="66"/>
      <c r="AG14" s="66"/>
      <c r="AJ14" s="10">
        <v>2</v>
      </c>
      <c r="AK14" s="10">
        <v>2</v>
      </c>
      <c r="AL14" s="10">
        <v>2</v>
      </c>
    </row>
    <row r="15" spans="1:38" ht="14.25">
      <c r="A15" s="23" t="s">
        <v>17</v>
      </c>
      <c r="B15" s="24">
        <f t="shared" si="0"/>
        <v>0</v>
      </c>
      <c r="C15" s="25">
        <v>7</v>
      </c>
      <c r="D15" s="66"/>
      <c r="E15" s="66"/>
      <c r="F15" s="66"/>
      <c r="G15" s="66"/>
      <c r="H15" s="66"/>
      <c r="I15" s="66"/>
      <c r="J15" s="66"/>
      <c r="K15" s="66"/>
      <c r="L15" s="66"/>
      <c r="M15" s="66"/>
      <c r="N15" s="66"/>
      <c r="O15" s="66"/>
      <c r="P15" s="66"/>
      <c r="Q15" s="66"/>
      <c r="R15" s="66"/>
      <c r="S15" s="66"/>
      <c r="T15" s="22">
        <f t="shared" si="1"/>
        <v>2</v>
      </c>
      <c r="U15" s="22">
        <f t="shared" si="2"/>
        <v>2</v>
      </c>
      <c r="V15" s="22">
        <f t="shared" si="3"/>
        <v>2</v>
      </c>
      <c r="W15" s="22">
        <f t="shared" si="4"/>
        <v>2</v>
      </c>
      <c r="X15" s="22">
        <f t="shared" si="5"/>
        <v>2</v>
      </c>
      <c r="Y15" s="22">
        <f t="shared" si="6"/>
        <v>2</v>
      </c>
      <c r="Z15" s="22">
        <f t="shared" si="7"/>
        <v>2</v>
      </c>
      <c r="AA15" s="22">
        <f t="shared" si="8"/>
        <v>2</v>
      </c>
      <c r="AB15" s="22">
        <f t="shared" si="9"/>
        <v>2</v>
      </c>
      <c r="AC15" s="22">
        <f t="shared" si="10"/>
        <v>2</v>
      </c>
      <c r="AD15" s="66"/>
      <c r="AE15" s="66"/>
      <c r="AF15" s="66"/>
      <c r="AG15" s="66"/>
      <c r="AJ15" s="10">
        <v>2</v>
      </c>
      <c r="AK15" s="10">
        <v>2</v>
      </c>
      <c r="AL15" s="10">
        <v>2</v>
      </c>
    </row>
    <row r="16" spans="1:38" ht="14.25">
      <c r="A16" s="23" t="s">
        <v>18</v>
      </c>
      <c r="B16" s="24">
        <f t="shared" si="0"/>
        <v>0</v>
      </c>
      <c r="C16" s="25">
        <v>8</v>
      </c>
      <c r="D16" s="66"/>
      <c r="E16" s="66"/>
      <c r="F16" s="66"/>
      <c r="G16" s="66"/>
      <c r="H16" s="66"/>
      <c r="I16" s="66"/>
      <c r="J16" s="66"/>
      <c r="K16" s="66"/>
      <c r="L16" s="66"/>
      <c r="M16" s="66"/>
      <c r="N16" s="66"/>
      <c r="O16" s="66"/>
      <c r="P16" s="66"/>
      <c r="Q16" s="66"/>
      <c r="R16" s="66"/>
      <c r="S16" s="66"/>
      <c r="T16" s="22">
        <f t="shared" si="1"/>
        <v>2</v>
      </c>
      <c r="U16" s="22">
        <f t="shared" si="2"/>
        <v>2</v>
      </c>
      <c r="V16" s="22">
        <f t="shared" si="3"/>
        <v>2</v>
      </c>
      <c r="W16" s="22">
        <f t="shared" si="4"/>
        <v>2</v>
      </c>
      <c r="X16" s="22">
        <f t="shared" si="5"/>
        <v>2</v>
      </c>
      <c r="Y16" s="22">
        <f t="shared" si="6"/>
        <v>2</v>
      </c>
      <c r="Z16" s="22">
        <f t="shared" si="7"/>
        <v>2</v>
      </c>
      <c r="AA16" s="22">
        <f t="shared" si="8"/>
        <v>2</v>
      </c>
      <c r="AB16" s="22">
        <f t="shared" si="9"/>
        <v>2</v>
      </c>
      <c r="AC16" s="22">
        <f t="shared" si="10"/>
        <v>2</v>
      </c>
      <c r="AD16" s="66"/>
      <c r="AE16" s="66"/>
      <c r="AF16" s="66"/>
      <c r="AG16" s="66"/>
      <c r="AJ16" s="10">
        <v>2</v>
      </c>
      <c r="AK16" s="10">
        <v>2</v>
      </c>
      <c r="AL16" s="10">
        <v>2</v>
      </c>
    </row>
    <row r="17" spans="1:38" ht="14.25">
      <c r="A17" s="23" t="s">
        <v>19</v>
      </c>
      <c r="B17" s="24">
        <f t="shared" si="0"/>
        <v>0</v>
      </c>
      <c r="C17" s="25">
        <v>9</v>
      </c>
      <c r="D17" s="66"/>
      <c r="E17" s="66"/>
      <c r="F17" s="66"/>
      <c r="G17" s="66"/>
      <c r="H17" s="66"/>
      <c r="I17" s="66"/>
      <c r="J17" s="66"/>
      <c r="K17" s="66"/>
      <c r="L17" s="66"/>
      <c r="M17" s="66"/>
      <c r="N17" s="66"/>
      <c r="O17" s="66"/>
      <c r="P17" s="66"/>
      <c r="Q17" s="66"/>
      <c r="R17" s="66"/>
      <c r="S17" s="66"/>
      <c r="T17" s="22">
        <f t="shared" si="1"/>
        <v>2</v>
      </c>
      <c r="U17" s="22">
        <f t="shared" si="2"/>
        <v>2</v>
      </c>
      <c r="V17" s="22">
        <f t="shared" si="3"/>
        <v>2</v>
      </c>
      <c r="W17" s="22">
        <f t="shared" si="4"/>
        <v>2</v>
      </c>
      <c r="X17" s="22">
        <f t="shared" si="5"/>
        <v>2</v>
      </c>
      <c r="Y17" s="22">
        <f t="shared" si="6"/>
        <v>2</v>
      </c>
      <c r="Z17" s="22">
        <f t="shared" si="7"/>
        <v>2</v>
      </c>
      <c r="AA17" s="22">
        <f t="shared" si="8"/>
        <v>2</v>
      </c>
      <c r="AB17" s="22">
        <f t="shared" si="9"/>
        <v>2</v>
      </c>
      <c r="AC17" s="22">
        <f t="shared" si="10"/>
        <v>2</v>
      </c>
      <c r="AD17" s="66"/>
      <c r="AE17" s="66"/>
      <c r="AF17" s="66"/>
      <c r="AG17" s="66"/>
      <c r="AJ17" s="10">
        <v>2</v>
      </c>
      <c r="AK17" s="10">
        <v>2</v>
      </c>
      <c r="AL17" s="10">
        <v>2</v>
      </c>
    </row>
    <row r="18" spans="1:38" ht="14.25">
      <c r="A18" s="23" t="s">
        <v>20</v>
      </c>
      <c r="B18" s="24">
        <f t="shared" si="0"/>
        <v>0</v>
      </c>
      <c r="C18" s="25">
        <v>10</v>
      </c>
      <c r="D18" s="66"/>
      <c r="E18" s="66"/>
      <c r="F18" s="66"/>
      <c r="G18" s="66"/>
      <c r="H18" s="66"/>
      <c r="I18" s="66"/>
      <c r="J18" s="66"/>
      <c r="K18" s="66"/>
      <c r="L18" s="66"/>
      <c r="M18" s="66"/>
      <c r="N18" s="66"/>
      <c r="O18" s="66"/>
      <c r="P18" s="66"/>
      <c r="Q18" s="66"/>
      <c r="R18" s="66"/>
      <c r="S18" s="66"/>
      <c r="T18" s="22">
        <f t="shared" si="1"/>
        <v>2</v>
      </c>
      <c r="U18" s="22">
        <f t="shared" si="2"/>
        <v>2</v>
      </c>
      <c r="V18" s="22">
        <f t="shared" si="3"/>
        <v>2</v>
      </c>
      <c r="W18" s="22">
        <f t="shared" si="4"/>
        <v>2</v>
      </c>
      <c r="X18" s="22">
        <f t="shared" si="5"/>
        <v>2</v>
      </c>
      <c r="Y18" s="22">
        <f t="shared" si="6"/>
        <v>2</v>
      </c>
      <c r="Z18" s="22">
        <f t="shared" si="7"/>
        <v>2</v>
      </c>
      <c r="AA18" s="22">
        <f t="shared" si="8"/>
        <v>2</v>
      </c>
      <c r="AB18" s="22">
        <f t="shared" si="9"/>
        <v>2</v>
      </c>
      <c r="AC18" s="22">
        <f t="shared" si="10"/>
        <v>2</v>
      </c>
      <c r="AD18" s="66"/>
      <c r="AE18" s="66"/>
      <c r="AF18" s="66"/>
      <c r="AG18" s="66"/>
      <c r="AJ18" s="10">
        <v>2</v>
      </c>
      <c r="AK18" s="10">
        <v>2</v>
      </c>
      <c r="AL18" s="10">
        <v>2</v>
      </c>
    </row>
    <row r="19" spans="1:38" ht="14.25">
      <c r="A19" s="23" t="s">
        <v>21</v>
      </c>
      <c r="B19" s="24">
        <f t="shared" si="0"/>
        <v>0</v>
      </c>
      <c r="C19" s="25">
        <v>11</v>
      </c>
      <c r="D19" s="66"/>
      <c r="E19" s="66"/>
      <c r="F19" s="66"/>
      <c r="G19" s="66"/>
      <c r="H19" s="66"/>
      <c r="I19" s="66"/>
      <c r="J19" s="66"/>
      <c r="K19" s="66"/>
      <c r="L19" s="66"/>
      <c r="M19" s="66"/>
      <c r="N19" s="66"/>
      <c r="O19" s="66"/>
      <c r="P19" s="66"/>
      <c r="Q19" s="66"/>
      <c r="R19" s="66"/>
      <c r="S19" s="66"/>
      <c r="T19" s="22">
        <f t="shared" si="1"/>
        <v>2</v>
      </c>
      <c r="U19" s="22">
        <f t="shared" si="2"/>
        <v>2</v>
      </c>
      <c r="V19" s="22">
        <f t="shared" si="3"/>
        <v>2</v>
      </c>
      <c r="W19" s="22">
        <f t="shared" si="4"/>
        <v>2</v>
      </c>
      <c r="X19" s="22">
        <f t="shared" si="5"/>
        <v>2</v>
      </c>
      <c r="Y19" s="22">
        <f t="shared" si="6"/>
        <v>2</v>
      </c>
      <c r="Z19" s="22">
        <f t="shared" si="7"/>
        <v>2</v>
      </c>
      <c r="AA19" s="22">
        <f t="shared" si="8"/>
        <v>2</v>
      </c>
      <c r="AB19" s="22">
        <f t="shared" si="9"/>
        <v>2</v>
      </c>
      <c r="AC19" s="22">
        <f t="shared" si="10"/>
        <v>2</v>
      </c>
      <c r="AD19" s="66"/>
      <c r="AE19" s="66"/>
      <c r="AF19" s="66"/>
      <c r="AG19" s="66"/>
      <c r="AJ19" s="10">
        <v>2</v>
      </c>
      <c r="AK19" s="10">
        <v>2</v>
      </c>
      <c r="AL19" s="10">
        <v>2</v>
      </c>
    </row>
    <row r="20" spans="1:38" ht="14.25">
      <c r="A20" s="23" t="s">
        <v>22</v>
      </c>
      <c r="B20" s="24">
        <f t="shared" si="0"/>
        <v>0</v>
      </c>
      <c r="C20" s="25">
        <v>12</v>
      </c>
      <c r="D20" s="66"/>
      <c r="E20" s="66"/>
      <c r="F20" s="66"/>
      <c r="G20" s="66"/>
      <c r="H20" s="66"/>
      <c r="I20" s="66"/>
      <c r="J20" s="66"/>
      <c r="K20" s="66"/>
      <c r="L20" s="66"/>
      <c r="M20" s="66"/>
      <c r="N20" s="66"/>
      <c r="O20" s="66"/>
      <c r="P20" s="66"/>
      <c r="Q20" s="66"/>
      <c r="R20" s="66"/>
      <c r="S20" s="66"/>
      <c r="T20" s="22">
        <f t="shared" si="1"/>
        <v>2</v>
      </c>
      <c r="U20" s="22">
        <f t="shared" si="2"/>
        <v>2</v>
      </c>
      <c r="V20" s="22">
        <f t="shared" si="3"/>
        <v>2</v>
      </c>
      <c r="W20" s="22">
        <f t="shared" si="4"/>
        <v>2</v>
      </c>
      <c r="X20" s="22">
        <f t="shared" si="5"/>
        <v>2</v>
      </c>
      <c r="Y20" s="22">
        <f t="shared" si="6"/>
        <v>2</v>
      </c>
      <c r="Z20" s="22">
        <f t="shared" si="7"/>
        <v>2</v>
      </c>
      <c r="AA20" s="22">
        <f t="shared" si="8"/>
        <v>2</v>
      </c>
      <c r="AB20" s="22">
        <f t="shared" si="9"/>
        <v>2</v>
      </c>
      <c r="AC20" s="22">
        <f t="shared" si="10"/>
        <v>2</v>
      </c>
      <c r="AD20" s="66"/>
      <c r="AE20" s="66"/>
      <c r="AF20" s="66"/>
      <c r="AG20" s="66"/>
      <c r="AJ20" s="10">
        <v>2</v>
      </c>
      <c r="AK20" s="10">
        <v>2</v>
      </c>
      <c r="AL20" s="10">
        <v>2</v>
      </c>
    </row>
    <row r="21" spans="1:38" ht="14.25">
      <c r="A21" s="23" t="s">
        <v>23</v>
      </c>
      <c r="B21" s="24">
        <f t="shared" si="0"/>
        <v>0</v>
      </c>
      <c r="C21" s="25">
        <v>13</v>
      </c>
      <c r="D21" s="66"/>
      <c r="E21" s="66"/>
      <c r="F21" s="66"/>
      <c r="G21" s="66"/>
      <c r="H21" s="66"/>
      <c r="I21" s="66"/>
      <c r="J21" s="66"/>
      <c r="K21" s="66"/>
      <c r="L21" s="66"/>
      <c r="M21" s="66"/>
      <c r="N21" s="66"/>
      <c r="O21" s="66"/>
      <c r="P21" s="66"/>
      <c r="Q21" s="66"/>
      <c r="R21" s="66"/>
      <c r="S21" s="66"/>
      <c r="T21" s="22">
        <f t="shared" si="1"/>
        <v>2</v>
      </c>
      <c r="U21" s="22">
        <f t="shared" si="2"/>
        <v>2</v>
      </c>
      <c r="V21" s="22">
        <f t="shared" si="3"/>
        <v>2</v>
      </c>
      <c r="W21" s="22">
        <f t="shared" si="4"/>
        <v>2</v>
      </c>
      <c r="X21" s="22">
        <f t="shared" si="5"/>
        <v>2</v>
      </c>
      <c r="Y21" s="22">
        <f t="shared" si="6"/>
        <v>2</v>
      </c>
      <c r="Z21" s="22">
        <f t="shared" si="7"/>
        <v>2</v>
      </c>
      <c r="AA21" s="22">
        <f t="shared" si="8"/>
        <v>2</v>
      </c>
      <c r="AB21" s="22">
        <f t="shared" si="9"/>
        <v>2</v>
      </c>
      <c r="AC21" s="22">
        <f t="shared" si="10"/>
        <v>2</v>
      </c>
      <c r="AD21" s="66"/>
      <c r="AE21" s="66"/>
      <c r="AF21" s="66"/>
      <c r="AG21" s="66"/>
      <c r="AJ21" s="10">
        <v>2</v>
      </c>
      <c r="AK21" s="10">
        <v>2</v>
      </c>
      <c r="AL21" s="10">
        <v>2</v>
      </c>
    </row>
    <row r="22" spans="1:38" ht="14.25">
      <c r="A22" s="23" t="s">
        <v>24</v>
      </c>
      <c r="B22" s="24">
        <f t="shared" si="0"/>
        <v>0</v>
      </c>
      <c r="C22" s="25">
        <v>14</v>
      </c>
      <c r="D22" s="66"/>
      <c r="E22" s="66"/>
      <c r="F22" s="66"/>
      <c r="G22" s="66"/>
      <c r="H22" s="66"/>
      <c r="I22" s="66"/>
      <c r="J22" s="66"/>
      <c r="K22" s="66"/>
      <c r="L22" s="66"/>
      <c r="M22" s="66"/>
      <c r="N22" s="66"/>
      <c r="O22" s="66"/>
      <c r="P22" s="66"/>
      <c r="Q22" s="66"/>
      <c r="R22" s="66"/>
      <c r="S22" s="66"/>
      <c r="T22" s="22">
        <f t="shared" si="1"/>
        <v>2</v>
      </c>
      <c r="U22" s="22">
        <f t="shared" si="2"/>
        <v>2</v>
      </c>
      <c r="V22" s="22">
        <f t="shared" si="3"/>
        <v>2</v>
      </c>
      <c r="W22" s="22">
        <f t="shared" si="4"/>
        <v>2</v>
      </c>
      <c r="X22" s="22">
        <f t="shared" si="5"/>
        <v>2</v>
      </c>
      <c r="Y22" s="22">
        <f t="shared" si="6"/>
        <v>2</v>
      </c>
      <c r="Z22" s="22">
        <f t="shared" si="7"/>
        <v>2</v>
      </c>
      <c r="AA22" s="22">
        <f t="shared" si="8"/>
        <v>2</v>
      </c>
      <c r="AB22" s="22">
        <f t="shared" si="9"/>
        <v>2</v>
      </c>
      <c r="AC22" s="22">
        <f t="shared" si="10"/>
        <v>2</v>
      </c>
      <c r="AD22" s="66"/>
      <c r="AE22" s="66"/>
      <c r="AF22" s="66"/>
      <c r="AG22" s="66"/>
      <c r="AJ22" s="10">
        <v>2</v>
      </c>
      <c r="AK22" s="10">
        <v>2</v>
      </c>
      <c r="AL22" s="10">
        <v>2</v>
      </c>
    </row>
    <row r="23" spans="1:38" ht="14.25">
      <c r="A23" s="23" t="s">
        <v>25</v>
      </c>
      <c r="B23" s="24">
        <f t="shared" si="0"/>
        <v>0</v>
      </c>
      <c r="C23" s="25">
        <v>15</v>
      </c>
      <c r="D23" s="66"/>
      <c r="E23" s="66"/>
      <c r="F23" s="66"/>
      <c r="G23" s="66"/>
      <c r="H23" s="66"/>
      <c r="I23" s="66"/>
      <c r="J23" s="66"/>
      <c r="K23" s="66"/>
      <c r="L23" s="66"/>
      <c r="M23" s="66"/>
      <c r="N23" s="66"/>
      <c r="O23" s="66"/>
      <c r="P23" s="66"/>
      <c r="Q23" s="66"/>
      <c r="R23" s="66"/>
      <c r="S23" s="66"/>
      <c r="T23" s="22">
        <f t="shared" si="1"/>
        <v>2</v>
      </c>
      <c r="U23" s="22">
        <f t="shared" si="2"/>
        <v>2</v>
      </c>
      <c r="V23" s="22">
        <f t="shared" si="3"/>
        <v>2</v>
      </c>
      <c r="W23" s="22">
        <f t="shared" si="4"/>
        <v>2</v>
      </c>
      <c r="X23" s="22">
        <f t="shared" si="5"/>
        <v>2</v>
      </c>
      <c r="Y23" s="22">
        <f t="shared" si="6"/>
        <v>2</v>
      </c>
      <c r="Z23" s="22">
        <f t="shared" si="7"/>
        <v>2</v>
      </c>
      <c r="AA23" s="22">
        <f t="shared" si="8"/>
        <v>2</v>
      </c>
      <c r="AB23" s="22">
        <f t="shared" si="9"/>
        <v>2</v>
      </c>
      <c r="AC23" s="22">
        <f t="shared" si="10"/>
        <v>2</v>
      </c>
      <c r="AD23" s="66"/>
      <c r="AE23" s="66"/>
      <c r="AF23" s="66"/>
      <c r="AG23" s="66"/>
      <c r="AJ23" s="10">
        <v>2</v>
      </c>
      <c r="AK23" s="10">
        <v>2</v>
      </c>
      <c r="AL23" s="10">
        <v>2</v>
      </c>
    </row>
    <row r="24" spans="1:38" ht="14.25">
      <c r="A24" s="23" t="s">
        <v>26</v>
      </c>
      <c r="B24" s="24">
        <f t="shared" si="0"/>
        <v>0</v>
      </c>
      <c r="C24" s="25">
        <v>16</v>
      </c>
      <c r="D24" s="66"/>
      <c r="E24" s="66"/>
      <c r="F24" s="66"/>
      <c r="G24" s="66"/>
      <c r="H24" s="66"/>
      <c r="I24" s="66"/>
      <c r="J24" s="66"/>
      <c r="K24" s="66"/>
      <c r="L24" s="66"/>
      <c r="M24" s="66"/>
      <c r="N24" s="66"/>
      <c r="O24" s="66"/>
      <c r="P24" s="66"/>
      <c r="Q24" s="66"/>
      <c r="R24" s="66"/>
      <c r="S24" s="66"/>
      <c r="T24" s="22">
        <f t="shared" si="1"/>
        <v>2</v>
      </c>
      <c r="U24" s="22">
        <f t="shared" si="2"/>
        <v>2</v>
      </c>
      <c r="V24" s="22">
        <f t="shared" si="3"/>
        <v>2</v>
      </c>
      <c r="W24" s="22">
        <f t="shared" si="4"/>
        <v>2</v>
      </c>
      <c r="X24" s="22">
        <f t="shared" si="5"/>
        <v>2</v>
      </c>
      <c r="Y24" s="22">
        <f t="shared" si="6"/>
        <v>2</v>
      </c>
      <c r="Z24" s="22">
        <f t="shared" si="7"/>
        <v>2</v>
      </c>
      <c r="AA24" s="22">
        <f t="shared" si="8"/>
        <v>2</v>
      </c>
      <c r="AB24" s="22">
        <f t="shared" si="9"/>
        <v>2</v>
      </c>
      <c r="AC24" s="22">
        <f t="shared" si="10"/>
        <v>2</v>
      </c>
      <c r="AD24" s="66"/>
      <c r="AE24" s="66"/>
      <c r="AF24" s="66"/>
      <c r="AG24" s="66"/>
      <c r="AJ24" s="10">
        <v>2</v>
      </c>
      <c r="AK24" s="10">
        <v>2</v>
      </c>
      <c r="AL24" s="10">
        <v>2</v>
      </c>
    </row>
    <row r="25" spans="1:38" ht="14.25">
      <c r="A25" s="23" t="s">
        <v>27</v>
      </c>
      <c r="B25" s="24">
        <f t="shared" si="0"/>
        <v>0</v>
      </c>
      <c r="C25" s="25">
        <v>17</v>
      </c>
      <c r="D25" s="66"/>
      <c r="E25" s="66"/>
      <c r="F25" s="66"/>
      <c r="G25" s="66"/>
      <c r="H25" s="66"/>
      <c r="I25" s="66"/>
      <c r="J25" s="66"/>
      <c r="K25" s="66"/>
      <c r="L25" s="66"/>
      <c r="M25" s="66"/>
      <c r="N25" s="66"/>
      <c r="O25" s="66"/>
      <c r="P25" s="66"/>
      <c r="Q25" s="66"/>
      <c r="R25" s="66"/>
      <c r="S25" s="66"/>
      <c r="T25" s="22">
        <f t="shared" si="1"/>
        <v>2</v>
      </c>
      <c r="U25" s="22">
        <f t="shared" si="2"/>
        <v>2</v>
      </c>
      <c r="V25" s="22">
        <f t="shared" si="3"/>
        <v>2</v>
      </c>
      <c r="W25" s="22">
        <f t="shared" si="4"/>
        <v>2</v>
      </c>
      <c r="X25" s="22">
        <f t="shared" si="5"/>
        <v>2</v>
      </c>
      <c r="Y25" s="22">
        <f t="shared" si="6"/>
        <v>2</v>
      </c>
      <c r="Z25" s="22">
        <f t="shared" si="7"/>
        <v>2</v>
      </c>
      <c r="AA25" s="22">
        <f t="shared" si="8"/>
        <v>2</v>
      </c>
      <c r="AB25" s="22">
        <f t="shared" si="9"/>
        <v>2</v>
      </c>
      <c r="AC25" s="22">
        <f t="shared" si="10"/>
        <v>2</v>
      </c>
      <c r="AD25" s="66"/>
      <c r="AE25" s="66"/>
      <c r="AF25" s="66"/>
      <c r="AG25" s="66"/>
      <c r="AJ25" s="10">
        <v>2</v>
      </c>
      <c r="AK25" s="10">
        <v>2</v>
      </c>
      <c r="AL25" s="10">
        <v>2</v>
      </c>
    </row>
    <row r="26" spans="1:38" ht="14.25">
      <c r="A26" s="23" t="s">
        <v>28</v>
      </c>
      <c r="B26" s="24">
        <f t="shared" si="0"/>
        <v>0</v>
      </c>
      <c r="C26" s="25">
        <v>18</v>
      </c>
      <c r="D26" s="66"/>
      <c r="E26" s="66"/>
      <c r="F26" s="66"/>
      <c r="G26" s="66"/>
      <c r="H26" s="66"/>
      <c r="I26" s="66"/>
      <c r="J26" s="66"/>
      <c r="K26" s="66"/>
      <c r="L26" s="66"/>
      <c r="M26" s="66"/>
      <c r="N26" s="66"/>
      <c r="O26" s="66"/>
      <c r="P26" s="66"/>
      <c r="Q26" s="66"/>
      <c r="R26" s="66"/>
      <c r="S26" s="66"/>
      <c r="T26" s="22">
        <f t="shared" si="1"/>
        <v>2</v>
      </c>
      <c r="U26" s="22">
        <f t="shared" si="2"/>
        <v>2</v>
      </c>
      <c r="V26" s="22">
        <f t="shared" si="3"/>
        <v>2</v>
      </c>
      <c r="W26" s="22">
        <f t="shared" si="4"/>
        <v>2</v>
      </c>
      <c r="X26" s="22">
        <f t="shared" si="5"/>
        <v>2</v>
      </c>
      <c r="Y26" s="22">
        <f t="shared" si="6"/>
        <v>2</v>
      </c>
      <c r="Z26" s="22">
        <f t="shared" si="7"/>
        <v>2</v>
      </c>
      <c r="AA26" s="22">
        <f t="shared" si="8"/>
        <v>2</v>
      </c>
      <c r="AB26" s="22">
        <f t="shared" si="9"/>
        <v>2</v>
      </c>
      <c r="AC26" s="22">
        <f t="shared" si="10"/>
        <v>2</v>
      </c>
      <c r="AD26" s="66"/>
      <c r="AE26" s="66"/>
      <c r="AF26" s="66"/>
      <c r="AG26" s="66"/>
      <c r="AJ26" s="10">
        <v>2</v>
      </c>
      <c r="AK26" s="10">
        <v>2</v>
      </c>
      <c r="AL26" s="10">
        <v>2</v>
      </c>
    </row>
    <row r="27" spans="1:38" ht="14.25">
      <c r="A27" s="23" t="s">
        <v>29</v>
      </c>
      <c r="B27" s="24">
        <f t="shared" si="0"/>
        <v>0</v>
      </c>
      <c r="C27" s="25">
        <v>19</v>
      </c>
      <c r="D27" s="66"/>
      <c r="E27" s="66"/>
      <c r="F27" s="66"/>
      <c r="G27" s="66"/>
      <c r="H27" s="66"/>
      <c r="I27" s="66"/>
      <c r="J27" s="66"/>
      <c r="K27" s="66"/>
      <c r="L27" s="66"/>
      <c r="M27" s="66"/>
      <c r="N27" s="66"/>
      <c r="O27" s="66"/>
      <c r="P27" s="66"/>
      <c r="Q27" s="66"/>
      <c r="R27" s="66"/>
      <c r="S27" s="66"/>
      <c r="T27" s="22">
        <f t="shared" si="1"/>
        <v>2</v>
      </c>
      <c r="U27" s="22">
        <f t="shared" si="2"/>
        <v>2</v>
      </c>
      <c r="V27" s="22">
        <f t="shared" si="3"/>
        <v>2</v>
      </c>
      <c r="W27" s="22">
        <f t="shared" si="4"/>
        <v>2</v>
      </c>
      <c r="X27" s="22">
        <f t="shared" si="5"/>
        <v>2</v>
      </c>
      <c r="Y27" s="22">
        <f t="shared" si="6"/>
        <v>2</v>
      </c>
      <c r="Z27" s="22">
        <f t="shared" si="7"/>
        <v>2</v>
      </c>
      <c r="AA27" s="22">
        <f t="shared" si="8"/>
        <v>2</v>
      </c>
      <c r="AB27" s="22">
        <f t="shared" si="9"/>
        <v>2</v>
      </c>
      <c r="AC27" s="22">
        <f t="shared" si="10"/>
        <v>2</v>
      </c>
      <c r="AD27" s="66"/>
      <c r="AE27" s="66"/>
      <c r="AF27" s="66"/>
      <c r="AG27" s="66"/>
      <c r="AJ27" s="10">
        <v>2</v>
      </c>
      <c r="AK27" s="10">
        <v>2</v>
      </c>
      <c r="AL27" s="10">
        <v>2</v>
      </c>
    </row>
    <row r="28" spans="1:38" ht="12.75" customHeight="1">
      <c r="A28" s="23" t="s">
        <v>30</v>
      </c>
      <c r="B28" s="24">
        <f t="shared" si="0"/>
        <v>0</v>
      </c>
      <c r="C28" s="25">
        <v>20</v>
      </c>
      <c r="D28" s="66"/>
      <c r="E28" s="66"/>
      <c r="F28" s="66"/>
      <c r="G28" s="66"/>
      <c r="H28" s="66"/>
      <c r="I28" s="66"/>
      <c r="J28" s="66"/>
      <c r="K28" s="66"/>
      <c r="L28" s="66"/>
      <c r="M28" s="66"/>
      <c r="N28" s="66"/>
      <c r="O28" s="66"/>
      <c r="P28" s="66"/>
      <c r="Q28" s="66"/>
      <c r="R28" s="66"/>
      <c r="S28" s="66"/>
      <c r="T28" s="22">
        <f t="shared" si="1"/>
        <v>2</v>
      </c>
      <c r="U28" s="22">
        <f t="shared" si="2"/>
        <v>2</v>
      </c>
      <c r="V28" s="22">
        <f t="shared" si="3"/>
        <v>2</v>
      </c>
      <c r="W28" s="22">
        <f t="shared" si="4"/>
        <v>2</v>
      </c>
      <c r="X28" s="22">
        <f t="shared" si="5"/>
        <v>2</v>
      </c>
      <c r="Y28" s="22">
        <f t="shared" si="6"/>
        <v>2</v>
      </c>
      <c r="Z28" s="22">
        <f t="shared" si="7"/>
        <v>2</v>
      </c>
      <c r="AA28" s="22">
        <f t="shared" si="8"/>
        <v>2</v>
      </c>
      <c r="AB28" s="22">
        <f t="shared" si="9"/>
        <v>2</v>
      </c>
      <c r="AC28" s="22">
        <f t="shared" si="10"/>
        <v>2</v>
      </c>
      <c r="AD28" s="66"/>
      <c r="AE28" s="66"/>
      <c r="AF28" s="66"/>
      <c r="AG28" s="66"/>
      <c r="AJ28" s="10">
        <v>2</v>
      </c>
      <c r="AK28" s="10">
        <v>2</v>
      </c>
      <c r="AL28" s="10">
        <v>2</v>
      </c>
    </row>
    <row r="29" spans="1:38" ht="14.25">
      <c r="A29" s="23" t="s">
        <v>31</v>
      </c>
      <c r="B29" s="24">
        <f t="shared" si="0"/>
        <v>0</v>
      </c>
      <c r="C29" s="25">
        <v>21</v>
      </c>
      <c r="D29" s="66"/>
      <c r="E29" s="66"/>
      <c r="F29" s="66"/>
      <c r="G29" s="66"/>
      <c r="H29" s="66"/>
      <c r="I29" s="66"/>
      <c r="J29" s="66"/>
      <c r="K29" s="66"/>
      <c r="L29" s="66"/>
      <c r="M29" s="66"/>
      <c r="N29" s="66"/>
      <c r="O29" s="66"/>
      <c r="P29" s="66"/>
      <c r="Q29" s="66"/>
      <c r="R29" s="66"/>
      <c r="S29" s="66"/>
      <c r="T29" s="22">
        <f t="shared" si="1"/>
        <v>2</v>
      </c>
      <c r="U29" s="22">
        <f t="shared" si="2"/>
        <v>2</v>
      </c>
      <c r="V29" s="22">
        <f t="shared" si="3"/>
        <v>2</v>
      </c>
      <c r="W29" s="22">
        <f t="shared" si="4"/>
        <v>2</v>
      </c>
      <c r="X29" s="22">
        <f t="shared" si="5"/>
        <v>2</v>
      </c>
      <c r="Y29" s="22">
        <f t="shared" si="6"/>
        <v>2</v>
      </c>
      <c r="Z29" s="22">
        <f t="shared" si="7"/>
        <v>2</v>
      </c>
      <c r="AA29" s="22">
        <f t="shared" si="8"/>
        <v>2</v>
      </c>
      <c r="AB29" s="22">
        <f t="shared" si="9"/>
        <v>2</v>
      </c>
      <c r="AC29" s="22">
        <f t="shared" si="10"/>
        <v>2</v>
      </c>
      <c r="AD29" s="66"/>
      <c r="AE29" s="66"/>
      <c r="AF29" s="66"/>
      <c r="AG29" s="66"/>
      <c r="AJ29" s="10">
        <v>2</v>
      </c>
      <c r="AK29" s="10">
        <v>2</v>
      </c>
      <c r="AL29" s="10">
        <v>2</v>
      </c>
    </row>
    <row r="30" spans="1:38" ht="14.25">
      <c r="A30" s="23" t="s">
        <v>32</v>
      </c>
      <c r="B30" s="24">
        <f t="shared" si="0"/>
        <v>0</v>
      </c>
      <c r="C30" s="25">
        <v>22</v>
      </c>
      <c r="D30" s="66"/>
      <c r="E30" s="66"/>
      <c r="F30" s="66"/>
      <c r="G30" s="66"/>
      <c r="H30" s="66"/>
      <c r="I30" s="66"/>
      <c r="J30" s="66"/>
      <c r="K30" s="66"/>
      <c r="L30" s="66"/>
      <c r="M30" s="66"/>
      <c r="N30" s="66"/>
      <c r="O30" s="66"/>
      <c r="P30" s="66"/>
      <c r="Q30" s="66"/>
      <c r="R30" s="66"/>
      <c r="S30" s="66"/>
      <c r="T30" s="22">
        <f t="shared" si="1"/>
        <v>2</v>
      </c>
      <c r="U30" s="22">
        <f t="shared" si="2"/>
        <v>2</v>
      </c>
      <c r="V30" s="22">
        <f t="shared" si="3"/>
        <v>2</v>
      </c>
      <c r="W30" s="22">
        <f t="shared" si="4"/>
        <v>2</v>
      </c>
      <c r="X30" s="22">
        <f t="shared" si="5"/>
        <v>2</v>
      </c>
      <c r="Y30" s="22">
        <f t="shared" si="6"/>
        <v>2</v>
      </c>
      <c r="Z30" s="22">
        <f t="shared" si="7"/>
        <v>2</v>
      </c>
      <c r="AA30" s="22">
        <f t="shared" si="8"/>
        <v>2</v>
      </c>
      <c r="AB30" s="22">
        <f t="shared" si="9"/>
        <v>2</v>
      </c>
      <c r="AC30" s="22">
        <f t="shared" si="10"/>
        <v>2</v>
      </c>
      <c r="AD30" s="66"/>
      <c r="AE30" s="66"/>
      <c r="AF30" s="66"/>
      <c r="AG30" s="66"/>
      <c r="AJ30" s="10">
        <v>2</v>
      </c>
      <c r="AK30" s="10">
        <v>2</v>
      </c>
      <c r="AL30" s="10">
        <v>2</v>
      </c>
    </row>
    <row r="31" spans="1:38" ht="14.25">
      <c r="A31" s="23" t="s">
        <v>33</v>
      </c>
      <c r="B31" s="24">
        <f t="shared" si="0"/>
        <v>0</v>
      </c>
      <c r="C31" s="25">
        <v>23</v>
      </c>
      <c r="D31" s="66"/>
      <c r="E31" s="66"/>
      <c r="F31" s="66"/>
      <c r="G31" s="66"/>
      <c r="H31" s="66"/>
      <c r="I31" s="66"/>
      <c r="J31" s="66"/>
      <c r="K31" s="66"/>
      <c r="L31" s="66"/>
      <c r="M31" s="66"/>
      <c r="N31" s="66"/>
      <c r="O31" s="66"/>
      <c r="P31" s="66"/>
      <c r="Q31" s="66"/>
      <c r="R31" s="66"/>
      <c r="S31" s="66"/>
      <c r="T31" s="22">
        <f t="shared" si="1"/>
        <v>2</v>
      </c>
      <c r="U31" s="22">
        <f t="shared" si="2"/>
        <v>2</v>
      </c>
      <c r="V31" s="22">
        <f t="shared" si="3"/>
        <v>2</v>
      </c>
      <c r="W31" s="22">
        <f t="shared" si="4"/>
        <v>2</v>
      </c>
      <c r="X31" s="22">
        <f t="shared" si="5"/>
        <v>2</v>
      </c>
      <c r="Y31" s="22">
        <f t="shared" si="6"/>
        <v>2</v>
      </c>
      <c r="Z31" s="22">
        <f t="shared" si="7"/>
        <v>2</v>
      </c>
      <c r="AA31" s="22">
        <f t="shared" si="8"/>
        <v>2</v>
      </c>
      <c r="AB31" s="22">
        <f t="shared" si="9"/>
        <v>2</v>
      </c>
      <c r="AC31" s="22">
        <f t="shared" si="10"/>
        <v>2</v>
      </c>
      <c r="AD31" s="66"/>
      <c r="AE31" s="66"/>
      <c r="AF31" s="66"/>
      <c r="AG31" s="66"/>
      <c r="AJ31" s="10">
        <v>2</v>
      </c>
      <c r="AK31" s="10">
        <v>2</v>
      </c>
      <c r="AL31" s="10">
        <v>2</v>
      </c>
    </row>
    <row r="32" spans="1:38" ht="14.25">
      <c r="A32" s="23" t="s">
        <v>34</v>
      </c>
      <c r="B32" s="24">
        <f t="shared" si="0"/>
        <v>0</v>
      </c>
      <c r="C32" s="25">
        <v>24</v>
      </c>
      <c r="D32" s="66"/>
      <c r="E32" s="66"/>
      <c r="F32" s="66"/>
      <c r="G32" s="66"/>
      <c r="H32" s="66"/>
      <c r="I32" s="66"/>
      <c r="J32" s="66"/>
      <c r="K32" s="66"/>
      <c r="L32" s="66"/>
      <c r="M32" s="66"/>
      <c r="N32" s="66"/>
      <c r="O32" s="66"/>
      <c r="P32" s="66"/>
      <c r="Q32" s="66"/>
      <c r="R32" s="66"/>
      <c r="S32" s="66"/>
      <c r="T32" s="22">
        <f t="shared" si="1"/>
        <v>2</v>
      </c>
      <c r="U32" s="22">
        <f t="shared" si="2"/>
        <v>2</v>
      </c>
      <c r="V32" s="22">
        <f t="shared" si="3"/>
        <v>2</v>
      </c>
      <c r="W32" s="22">
        <f t="shared" si="4"/>
        <v>2</v>
      </c>
      <c r="X32" s="22">
        <f t="shared" si="5"/>
        <v>2</v>
      </c>
      <c r="Y32" s="22">
        <f t="shared" si="6"/>
        <v>2</v>
      </c>
      <c r="Z32" s="22">
        <f t="shared" si="7"/>
        <v>2</v>
      </c>
      <c r="AA32" s="22">
        <f t="shared" si="8"/>
        <v>2</v>
      </c>
      <c r="AB32" s="22">
        <f t="shared" si="9"/>
        <v>2</v>
      </c>
      <c r="AC32" s="22">
        <f t="shared" si="10"/>
        <v>2</v>
      </c>
      <c r="AD32" s="66"/>
      <c r="AE32" s="66"/>
      <c r="AF32" s="66"/>
      <c r="AG32" s="66"/>
      <c r="AJ32" s="10">
        <v>2</v>
      </c>
      <c r="AK32" s="10">
        <v>2</v>
      </c>
      <c r="AL32" s="10">
        <v>2</v>
      </c>
    </row>
    <row r="33" spans="1:38" ht="14.25">
      <c r="A33" s="23" t="s">
        <v>35</v>
      </c>
      <c r="B33" s="24">
        <f t="shared" si="0"/>
        <v>0</v>
      </c>
      <c r="C33" s="25">
        <v>25</v>
      </c>
      <c r="D33" s="66"/>
      <c r="E33" s="66"/>
      <c r="F33" s="66"/>
      <c r="G33" s="66"/>
      <c r="H33" s="66"/>
      <c r="I33" s="66"/>
      <c r="J33" s="66"/>
      <c r="K33" s="66"/>
      <c r="L33" s="66"/>
      <c r="M33" s="66"/>
      <c r="N33" s="66"/>
      <c r="O33" s="66"/>
      <c r="P33" s="66"/>
      <c r="Q33" s="66"/>
      <c r="R33" s="66"/>
      <c r="S33" s="66"/>
      <c r="T33" s="22">
        <f t="shared" si="1"/>
        <v>2</v>
      </c>
      <c r="U33" s="22">
        <f t="shared" si="2"/>
        <v>2</v>
      </c>
      <c r="V33" s="22">
        <f t="shared" si="3"/>
        <v>2</v>
      </c>
      <c r="W33" s="22">
        <f t="shared" si="4"/>
        <v>2</v>
      </c>
      <c r="X33" s="22">
        <f t="shared" si="5"/>
        <v>2</v>
      </c>
      <c r="Y33" s="22">
        <f t="shared" si="6"/>
        <v>2</v>
      </c>
      <c r="Z33" s="22">
        <f t="shared" si="7"/>
        <v>2</v>
      </c>
      <c r="AA33" s="22">
        <f t="shared" si="8"/>
        <v>2</v>
      </c>
      <c r="AB33" s="22">
        <f t="shared" si="9"/>
        <v>2</v>
      </c>
      <c r="AC33" s="22">
        <f t="shared" si="10"/>
        <v>2</v>
      </c>
      <c r="AD33" s="66"/>
      <c r="AE33" s="66"/>
      <c r="AF33" s="66"/>
      <c r="AG33" s="66"/>
      <c r="AJ33" s="10">
        <v>2</v>
      </c>
      <c r="AK33" s="10">
        <v>2</v>
      </c>
      <c r="AL33" s="10">
        <v>2</v>
      </c>
    </row>
    <row r="34" spans="1:38" ht="14.25">
      <c r="A34" s="23" t="s">
        <v>36</v>
      </c>
      <c r="B34" s="24">
        <f t="shared" si="0"/>
        <v>0</v>
      </c>
      <c r="C34" s="25">
        <v>26</v>
      </c>
      <c r="D34" s="66"/>
      <c r="E34" s="66"/>
      <c r="F34" s="66"/>
      <c r="G34" s="66"/>
      <c r="H34" s="66"/>
      <c r="I34" s="66"/>
      <c r="J34" s="66"/>
      <c r="K34" s="66"/>
      <c r="L34" s="66"/>
      <c r="M34" s="66"/>
      <c r="N34" s="66"/>
      <c r="O34" s="66"/>
      <c r="P34" s="66"/>
      <c r="Q34" s="66"/>
      <c r="R34" s="66"/>
      <c r="S34" s="66"/>
      <c r="T34" s="22">
        <f t="shared" si="1"/>
        <v>2</v>
      </c>
      <c r="U34" s="22">
        <f t="shared" si="2"/>
        <v>2</v>
      </c>
      <c r="V34" s="22">
        <f t="shared" si="3"/>
        <v>2</v>
      </c>
      <c r="W34" s="22">
        <f t="shared" si="4"/>
        <v>2</v>
      </c>
      <c r="X34" s="22">
        <f t="shared" si="5"/>
        <v>2</v>
      </c>
      <c r="Y34" s="22">
        <f t="shared" si="6"/>
        <v>2</v>
      </c>
      <c r="Z34" s="22">
        <f t="shared" si="7"/>
        <v>2</v>
      </c>
      <c r="AA34" s="22">
        <f t="shared" si="8"/>
        <v>2</v>
      </c>
      <c r="AB34" s="22">
        <f t="shared" si="9"/>
        <v>2</v>
      </c>
      <c r="AC34" s="22">
        <f t="shared" si="10"/>
        <v>2</v>
      </c>
      <c r="AD34" s="66"/>
      <c r="AE34" s="66"/>
      <c r="AF34" s="66"/>
      <c r="AG34" s="66"/>
      <c r="AJ34" s="10">
        <v>2</v>
      </c>
      <c r="AK34" s="10">
        <v>2</v>
      </c>
      <c r="AL34" s="10">
        <v>2</v>
      </c>
    </row>
    <row r="35" spans="1:38" ht="14.25">
      <c r="A35" s="23" t="s">
        <v>37</v>
      </c>
      <c r="B35" s="24">
        <f t="shared" si="0"/>
        <v>0</v>
      </c>
      <c r="C35" s="25">
        <v>27</v>
      </c>
      <c r="D35" s="66"/>
      <c r="E35" s="66"/>
      <c r="F35" s="66"/>
      <c r="G35" s="66"/>
      <c r="H35" s="66"/>
      <c r="I35" s="66"/>
      <c r="J35" s="66"/>
      <c r="K35" s="66"/>
      <c r="L35" s="66"/>
      <c r="M35" s="66"/>
      <c r="N35" s="66"/>
      <c r="O35" s="66"/>
      <c r="P35" s="66"/>
      <c r="Q35" s="66"/>
      <c r="R35" s="66"/>
      <c r="S35" s="66"/>
      <c r="T35" s="22">
        <f t="shared" si="1"/>
        <v>2</v>
      </c>
      <c r="U35" s="22">
        <f t="shared" si="2"/>
        <v>2</v>
      </c>
      <c r="V35" s="22">
        <f t="shared" si="3"/>
        <v>2</v>
      </c>
      <c r="W35" s="22">
        <f t="shared" si="4"/>
        <v>2</v>
      </c>
      <c r="X35" s="22">
        <f t="shared" si="5"/>
        <v>2</v>
      </c>
      <c r="Y35" s="22">
        <f t="shared" si="6"/>
        <v>2</v>
      </c>
      <c r="Z35" s="22">
        <f t="shared" si="7"/>
        <v>2</v>
      </c>
      <c r="AA35" s="22">
        <f t="shared" si="8"/>
        <v>2</v>
      </c>
      <c r="AB35" s="22">
        <f t="shared" si="9"/>
        <v>2</v>
      </c>
      <c r="AC35" s="22">
        <f t="shared" si="10"/>
        <v>2</v>
      </c>
      <c r="AD35" s="66"/>
      <c r="AE35" s="66"/>
      <c r="AF35" s="66"/>
      <c r="AG35" s="66"/>
      <c r="AJ35" s="10">
        <v>2</v>
      </c>
      <c r="AK35" s="10">
        <v>2</v>
      </c>
      <c r="AL35" s="10">
        <v>2</v>
      </c>
    </row>
    <row r="36" spans="1:38" ht="14.25">
      <c r="A36" s="23" t="s">
        <v>38</v>
      </c>
      <c r="B36" s="24">
        <f t="shared" si="0"/>
        <v>0</v>
      </c>
      <c r="C36" s="25">
        <v>28</v>
      </c>
      <c r="D36" s="66"/>
      <c r="E36" s="66"/>
      <c r="F36" s="66"/>
      <c r="G36" s="66"/>
      <c r="H36" s="66"/>
      <c r="I36" s="66"/>
      <c r="J36" s="66"/>
      <c r="K36" s="66"/>
      <c r="L36" s="66"/>
      <c r="M36" s="66"/>
      <c r="N36" s="66"/>
      <c r="O36" s="66"/>
      <c r="P36" s="66"/>
      <c r="Q36" s="66"/>
      <c r="R36" s="66"/>
      <c r="S36" s="66"/>
      <c r="T36" s="22">
        <f t="shared" si="1"/>
        <v>2</v>
      </c>
      <c r="U36" s="22">
        <f t="shared" si="2"/>
        <v>2</v>
      </c>
      <c r="V36" s="22">
        <f t="shared" si="3"/>
        <v>2</v>
      </c>
      <c r="W36" s="22">
        <f t="shared" si="4"/>
        <v>2</v>
      </c>
      <c r="X36" s="22">
        <f t="shared" si="5"/>
        <v>2</v>
      </c>
      <c r="Y36" s="22">
        <f t="shared" si="6"/>
        <v>2</v>
      </c>
      <c r="Z36" s="22">
        <f t="shared" si="7"/>
        <v>2</v>
      </c>
      <c r="AA36" s="22">
        <f t="shared" si="8"/>
        <v>2</v>
      </c>
      <c r="AB36" s="22">
        <f t="shared" si="9"/>
        <v>2</v>
      </c>
      <c r="AC36" s="22">
        <f t="shared" si="10"/>
        <v>2</v>
      </c>
      <c r="AD36" s="66"/>
      <c r="AE36" s="66"/>
      <c r="AF36" s="66"/>
      <c r="AG36" s="66"/>
      <c r="AJ36" s="10">
        <v>2</v>
      </c>
      <c r="AK36" s="10">
        <v>2</v>
      </c>
      <c r="AL36" s="10">
        <v>2</v>
      </c>
    </row>
    <row r="37" spans="1:38" ht="14.25">
      <c r="A37" s="23" t="s">
        <v>39</v>
      </c>
      <c r="B37" s="24">
        <f t="shared" si="0"/>
        <v>0</v>
      </c>
      <c r="C37" s="25">
        <v>29</v>
      </c>
      <c r="D37" s="66"/>
      <c r="E37" s="66"/>
      <c r="F37" s="66"/>
      <c r="G37" s="66"/>
      <c r="H37" s="66"/>
      <c r="I37" s="66"/>
      <c r="J37" s="66"/>
      <c r="K37" s="66"/>
      <c r="L37" s="66"/>
      <c r="M37" s="66"/>
      <c r="N37" s="66"/>
      <c r="O37" s="66"/>
      <c r="P37" s="66"/>
      <c r="Q37" s="66"/>
      <c r="R37" s="66"/>
      <c r="S37" s="66"/>
      <c r="T37" s="22">
        <f t="shared" si="1"/>
        <v>2</v>
      </c>
      <c r="U37" s="22">
        <f t="shared" si="2"/>
        <v>2</v>
      </c>
      <c r="V37" s="22">
        <f t="shared" si="3"/>
        <v>2</v>
      </c>
      <c r="W37" s="22">
        <f t="shared" si="4"/>
        <v>2</v>
      </c>
      <c r="X37" s="22">
        <f t="shared" si="5"/>
        <v>2</v>
      </c>
      <c r="Y37" s="22">
        <f t="shared" si="6"/>
        <v>2</v>
      </c>
      <c r="Z37" s="22">
        <f t="shared" si="7"/>
        <v>2</v>
      </c>
      <c r="AA37" s="22">
        <f t="shared" si="8"/>
        <v>2</v>
      </c>
      <c r="AB37" s="22">
        <f t="shared" si="9"/>
        <v>2</v>
      </c>
      <c r="AC37" s="22">
        <f t="shared" si="10"/>
        <v>2</v>
      </c>
      <c r="AD37" s="66"/>
      <c r="AE37" s="66"/>
      <c r="AF37" s="66"/>
      <c r="AG37" s="66"/>
      <c r="AJ37" s="10">
        <v>2</v>
      </c>
      <c r="AK37" s="10">
        <v>2</v>
      </c>
      <c r="AL37" s="10">
        <v>2</v>
      </c>
    </row>
    <row r="38" spans="1:38" ht="14.25">
      <c r="A38" s="23" t="s">
        <v>40</v>
      </c>
      <c r="B38" s="24">
        <f t="shared" si="0"/>
        <v>0</v>
      </c>
      <c r="C38" s="25">
        <v>30</v>
      </c>
      <c r="D38" s="66"/>
      <c r="E38" s="66"/>
      <c r="F38" s="66"/>
      <c r="G38" s="66"/>
      <c r="H38" s="66"/>
      <c r="I38" s="66"/>
      <c r="J38" s="66"/>
      <c r="K38" s="66"/>
      <c r="L38" s="66"/>
      <c r="M38" s="66"/>
      <c r="N38" s="66"/>
      <c r="O38" s="66"/>
      <c r="P38" s="66"/>
      <c r="Q38" s="66"/>
      <c r="R38" s="66"/>
      <c r="S38" s="66"/>
      <c r="T38" s="22">
        <f t="shared" si="1"/>
        <v>2</v>
      </c>
      <c r="U38" s="22">
        <f t="shared" si="2"/>
        <v>2</v>
      </c>
      <c r="V38" s="22">
        <f t="shared" si="3"/>
        <v>2</v>
      </c>
      <c r="W38" s="22">
        <f t="shared" si="4"/>
        <v>2</v>
      </c>
      <c r="X38" s="22">
        <f t="shared" si="5"/>
        <v>2</v>
      </c>
      <c r="Y38" s="22">
        <f t="shared" si="6"/>
        <v>2</v>
      </c>
      <c r="Z38" s="22">
        <f t="shared" si="7"/>
        <v>2</v>
      </c>
      <c r="AA38" s="22">
        <f t="shared" si="8"/>
        <v>2</v>
      </c>
      <c r="AB38" s="22">
        <f t="shared" si="9"/>
        <v>2</v>
      </c>
      <c r="AC38" s="22">
        <f t="shared" si="10"/>
        <v>2</v>
      </c>
      <c r="AD38" s="66"/>
      <c r="AE38" s="66"/>
      <c r="AF38" s="66"/>
      <c r="AG38" s="66"/>
      <c r="AJ38" s="10">
        <v>2</v>
      </c>
      <c r="AK38" s="10">
        <v>2</v>
      </c>
      <c r="AL38" s="10">
        <v>2</v>
      </c>
    </row>
    <row r="39" spans="1:33" ht="14.25">
      <c r="A39" s="23" t="s">
        <v>156</v>
      </c>
      <c r="B39" s="24">
        <f t="shared" si="0"/>
        <v>0</v>
      </c>
      <c r="C39" s="25">
        <v>31</v>
      </c>
      <c r="D39" s="66"/>
      <c r="E39" s="66"/>
      <c r="F39" s="66"/>
      <c r="G39" s="66"/>
      <c r="H39" s="66"/>
      <c r="I39" s="66"/>
      <c r="J39" s="66"/>
      <c r="K39" s="66"/>
      <c r="L39" s="66"/>
      <c r="M39" s="66"/>
      <c r="N39" s="66"/>
      <c r="O39" s="66"/>
      <c r="P39" s="66"/>
      <c r="Q39" s="66"/>
      <c r="R39" s="66"/>
      <c r="S39" s="66"/>
      <c r="T39" s="22">
        <f t="shared" si="1"/>
        <v>2</v>
      </c>
      <c r="U39" s="22">
        <f t="shared" si="2"/>
        <v>2</v>
      </c>
      <c r="V39" s="22">
        <f t="shared" si="3"/>
        <v>2</v>
      </c>
      <c r="W39" s="22">
        <f t="shared" si="4"/>
        <v>2</v>
      </c>
      <c r="X39" s="22">
        <f t="shared" si="5"/>
        <v>2</v>
      </c>
      <c r="Y39" s="22">
        <f t="shared" si="6"/>
        <v>2</v>
      </c>
      <c r="Z39" s="22">
        <f t="shared" si="7"/>
        <v>2</v>
      </c>
      <c r="AA39" s="22">
        <f t="shared" si="8"/>
        <v>2</v>
      </c>
      <c r="AB39" s="22">
        <f t="shared" si="9"/>
        <v>2</v>
      </c>
      <c r="AC39" s="22">
        <f t="shared" si="10"/>
        <v>2</v>
      </c>
      <c r="AD39" s="66"/>
      <c r="AE39" s="66"/>
      <c r="AF39" s="66"/>
      <c r="AG39" s="66"/>
    </row>
    <row r="40" spans="1:33" ht="14.25">
      <c r="A40" s="23" t="s">
        <v>157</v>
      </c>
      <c r="B40" s="24">
        <f t="shared" si="0"/>
        <v>0</v>
      </c>
      <c r="C40" s="25">
        <v>32</v>
      </c>
      <c r="D40" s="66"/>
      <c r="E40" s="66"/>
      <c r="F40" s="66"/>
      <c r="G40" s="66"/>
      <c r="H40" s="66"/>
      <c r="I40" s="66"/>
      <c r="J40" s="66"/>
      <c r="K40" s="66"/>
      <c r="L40" s="66"/>
      <c r="M40" s="66"/>
      <c r="N40" s="66"/>
      <c r="O40" s="66"/>
      <c r="P40" s="66"/>
      <c r="Q40" s="66"/>
      <c r="R40" s="66"/>
      <c r="S40" s="66"/>
      <c r="T40" s="22">
        <f t="shared" si="1"/>
        <v>2</v>
      </c>
      <c r="U40" s="22">
        <f t="shared" si="2"/>
        <v>2</v>
      </c>
      <c r="V40" s="22">
        <f t="shared" si="3"/>
        <v>2</v>
      </c>
      <c r="W40" s="22">
        <f t="shared" si="4"/>
        <v>2</v>
      </c>
      <c r="X40" s="22">
        <f t="shared" si="5"/>
        <v>2</v>
      </c>
      <c r="Y40" s="22">
        <f t="shared" si="6"/>
        <v>2</v>
      </c>
      <c r="Z40" s="22">
        <f t="shared" si="7"/>
        <v>2</v>
      </c>
      <c r="AA40" s="22">
        <f t="shared" si="8"/>
        <v>2</v>
      </c>
      <c r="AB40" s="22">
        <f t="shared" si="9"/>
        <v>2</v>
      </c>
      <c r="AC40" s="22">
        <f t="shared" si="10"/>
        <v>2</v>
      </c>
      <c r="AD40" s="66"/>
      <c r="AE40" s="66"/>
      <c r="AF40" s="66"/>
      <c r="AG40" s="66"/>
    </row>
    <row r="41" spans="1:33" ht="14.25">
      <c r="A41" s="23" t="s">
        <v>158</v>
      </c>
      <c r="B41" s="24">
        <f t="shared" si="0"/>
        <v>0</v>
      </c>
      <c r="C41" s="25">
        <v>33</v>
      </c>
      <c r="D41" s="66"/>
      <c r="E41" s="66"/>
      <c r="F41" s="66"/>
      <c r="G41" s="66"/>
      <c r="H41" s="66"/>
      <c r="I41" s="66"/>
      <c r="J41" s="66"/>
      <c r="K41" s="66"/>
      <c r="L41" s="66"/>
      <c r="M41" s="66"/>
      <c r="N41" s="66"/>
      <c r="O41" s="66"/>
      <c r="P41" s="66"/>
      <c r="Q41" s="66"/>
      <c r="R41" s="66"/>
      <c r="S41" s="66"/>
      <c r="T41" s="22">
        <f t="shared" si="1"/>
        <v>2</v>
      </c>
      <c r="U41" s="22">
        <f t="shared" si="2"/>
        <v>2</v>
      </c>
      <c r="V41" s="22">
        <f t="shared" si="3"/>
        <v>2</v>
      </c>
      <c r="W41" s="22">
        <f t="shared" si="4"/>
        <v>2</v>
      </c>
      <c r="X41" s="22">
        <f t="shared" si="5"/>
        <v>2</v>
      </c>
      <c r="Y41" s="22">
        <f t="shared" si="6"/>
        <v>2</v>
      </c>
      <c r="Z41" s="22">
        <f t="shared" si="7"/>
        <v>2</v>
      </c>
      <c r="AA41" s="22">
        <f t="shared" si="8"/>
        <v>2</v>
      </c>
      <c r="AB41" s="22">
        <f t="shared" si="9"/>
        <v>2</v>
      </c>
      <c r="AC41" s="22">
        <f t="shared" si="10"/>
        <v>2</v>
      </c>
      <c r="AD41" s="66"/>
      <c r="AE41" s="66"/>
      <c r="AF41" s="66"/>
      <c r="AG41" s="66"/>
    </row>
    <row r="42" spans="1:33" ht="14.25">
      <c r="A42" s="23" t="s">
        <v>159</v>
      </c>
      <c r="B42" s="24">
        <f t="shared" si="0"/>
        <v>0</v>
      </c>
      <c r="C42" s="25">
        <v>34</v>
      </c>
      <c r="D42" s="66"/>
      <c r="E42" s="66"/>
      <c r="F42" s="66"/>
      <c r="G42" s="66"/>
      <c r="H42" s="66"/>
      <c r="I42" s="66"/>
      <c r="J42" s="66"/>
      <c r="K42" s="66"/>
      <c r="L42" s="66"/>
      <c r="M42" s="66"/>
      <c r="N42" s="66"/>
      <c r="O42" s="66"/>
      <c r="P42" s="66"/>
      <c r="Q42" s="66"/>
      <c r="R42" s="66"/>
      <c r="S42" s="66"/>
      <c r="T42" s="22">
        <f t="shared" si="1"/>
        <v>2</v>
      </c>
      <c r="U42" s="22">
        <f t="shared" si="2"/>
        <v>2</v>
      </c>
      <c r="V42" s="22">
        <f t="shared" si="3"/>
        <v>2</v>
      </c>
      <c r="W42" s="22">
        <f t="shared" si="4"/>
        <v>2</v>
      </c>
      <c r="X42" s="22">
        <f t="shared" si="5"/>
        <v>2</v>
      </c>
      <c r="Y42" s="22">
        <f t="shared" si="6"/>
        <v>2</v>
      </c>
      <c r="Z42" s="22">
        <f t="shared" si="7"/>
        <v>2</v>
      </c>
      <c r="AA42" s="22">
        <f t="shared" si="8"/>
        <v>2</v>
      </c>
      <c r="AB42" s="22">
        <f t="shared" si="9"/>
        <v>2</v>
      </c>
      <c r="AC42" s="22">
        <f t="shared" si="10"/>
        <v>2</v>
      </c>
      <c r="AD42" s="66"/>
      <c r="AE42" s="66"/>
      <c r="AF42" s="66"/>
      <c r="AG42" s="66"/>
    </row>
    <row r="43" spans="1:33" ht="14.25">
      <c r="A43" s="23" t="s">
        <v>160</v>
      </c>
      <c r="B43" s="24">
        <f t="shared" si="0"/>
        <v>0</v>
      </c>
      <c r="C43" s="25">
        <v>35</v>
      </c>
      <c r="D43" s="66"/>
      <c r="E43" s="66"/>
      <c r="F43" s="66"/>
      <c r="G43" s="66"/>
      <c r="H43" s="66"/>
      <c r="I43" s="66"/>
      <c r="J43" s="66"/>
      <c r="K43" s="66"/>
      <c r="L43" s="66"/>
      <c r="M43" s="66"/>
      <c r="N43" s="66"/>
      <c r="O43" s="66"/>
      <c r="P43" s="66"/>
      <c r="Q43" s="66"/>
      <c r="R43" s="66"/>
      <c r="S43" s="66"/>
      <c r="T43" s="22">
        <f t="shared" si="1"/>
        <v>2</v>
      </c>
      <c r="U43" s="22">
        <f t="shared" si="2"/>
        <v>2</v>
      </c>
      <c r="V43" s="22">
        <f t="shared" si="3"/>
        <v>2</v>
      </c>
      <c r="W43" s="22">
        <f t="shared" si="4"/>
        <v>2</v>
      </c>
      <c r="X43" s="22">
        <f t="shared" si="5"/>
        <v>2</v>
      </c>
      <c r="Y43" s="22">
        <f t="shared" si="6"/>
        <v>2</v>
      </c>
      <c r="Z43" s="22">
        <f t="shared" si="7"/>
        <v>2</v>
      </c>
      <c r="AA43" s="22">
        <f t="shared" si="8"/>
        <v>2</v>
      </c>
      <c r="AB43" s="22">
        <f t="shared" si="9"/>
        <v>2</v>
      </c>
      <c r="AC43" s="22">
        <f t="shared" si="10"/>
        <v>2</v>
      </c>
      <c r="AD43" s="66"/>
      <c r="AE43" s="66"/>
      <c r="AF43" s="66"/>
      <c r="AG43" s="66"/>
    </row>
    <row r="44" spans="1:33" ht="14.25">
      <c r="A44" s="23" t="s">
        <v>161</v>
      </c>
      <c r="B44" s="24">
        <f t="shared" si="0"/>
        <v>0</v>
      </c>
      <c r="C44" s="25">
        <v>36</v>
      </c>
      <c r="D44" s="66"/>
      <c r="E44" s="66"/>
      <c r="F44" s="66"/>
      <c r="G44" s="66"/>
      <c r="H44" s="66"/>
      <c r="I44" s="66"/>
      <c r="J44" s="66"/>
      <c r="K44" s="66"/>
      <c r="L44" s="66"/>
      <c r="M44" s="66"/>
      <c r="N44" s="66"/>
      <c r="O44" s="66"/>
      <c r="P44" s="66"/>
      <c r="Q44" s="66"/>
      <c r="R44" s="66"/>
      <c r="S44" s="66"/>
      <c r="T44" s="22">
        <f t="shared" si="1"/>
        <v>2</v>
      </c>
      <c r="U44" s="22">
        <f t="shared" si="2"/>
        <v>2</v>
      </c>
      <c r="V44" s="22">
        <f t="shared" si="3"/>
        <v>2</v>
      </c>
      <c r="W44" s="22">
        <f t="shared" si="4"/>
        <v>2</v>
      </c>
      <c r="X44" s="22">
        <f t="shared" si="5"/>
        <v>2</v>
      </c>
      <c r="Y44" s="22">
        <f t="shared" si="6"/>
        <v>2</v>
      </c>
      <c r="Z44" s="22">
        <f t="shared" si="7"/>
        <v>2</v>
      </c>
      <c r="AA44" s="22">
        <f t="shared" si="8"/>
        <v>2</v>
      </c>
      <c r="AB44" s="22">
        <f t="shared" si="9"/>
        <v>2</v>
      </c>
      <c r="AC44" s="22">
        <f t="shared" si="10"/>
        <v>2</v>
      </c>
      <c r="AD44" s="66"/>
      <c r="AE44" s="66"/>
      <c r="AF44" s="66"/>
      <c r="AG44" s="66"/>
    </row>
    <row r="45" spans="1:33" ht="14.25">
      <c r="A45" s="23" t="s">
        <v>162</v>
      </c>
      <c r="B45" s="24">
        <f t="shared" si="0"/>
        <v>0</v>
      </c>
      <c r="C45" s="25">
        <v>37</v>
      </c>
      <c r="D45" s="66"/>
      <c r="E45" s="66"/>
      <c r="F45" s="66"/>
      <c r="G45" s="66"/>
      <c r="H45" s="66"/>
      <c r="I45" s="66"/>
      <c r="J45" s="66"/>
      <c r="K45" s="66"/>
      <c r="L45" s="66"/>
      <c r="M45" s="66"/>
      <c r="N45" s="66"/>
      <c r="O45" s="66"/>
      <c r="P45" s="66"/>
      <c r="Q45" s="66"/>
      <c r="R45" s="66"/>
      <c r="S45" s="66"/>
      <c r="T45" s="22">
        <f t="shared" si="1"/>
        <v>2</v>
      </c>
      <c r="U45" s="22">
        <f t="shared" si="2"/>
        <v>2</v>
      </c>
      <c r="V45" s="22">
        <f t="shared" si="3"/>
        <v>2</v>
      </c>
      <c r="W45" s="22">
        <f t="shared" si="4"/>
        <v>2</v>
      </c>
      <c r="X45" s="22">
        <f t="shared" si="5"/>
        <v>2</v>
      </c>
      <c r="Y45" s="22">
        <f t="shared" si="6"/>
        <v>2</v>
      </c>
      <c r="Z45" s="22">
        <f t="shared" si="7"/>
        <v>2</v>
      </c>
      <c r="AA45" s="22">
        <f t="shared" si="8"/>
        <v>2</v>
      </c>
      <c r="AB45" s="22">
        <f t="shared" si="9"/>
        <v>2</v>
      </c>
      <c r="AC45" s="22">
        <f t="shared" si="10"/>
        <v>2</v>
      </c>
      <c r="AD45" s="66"/>
      <c r="AE45" s="66"/>
      <c r="AF45" s="66"/>
      <c r="AG45" s="66"/>
    </row>
    <row r="46" spans="1:33" ht="14.25">
      <c r="A46" s="23" t="s">
        <v>163</v>
      </c>
      <c r="B46" s="24">
        <f t="shared" si="0"/>
        <v>0</v>
      </c>
      <c r="C46" s="25">
        <v>38</v>
      </c>
      <c r="D46" s="66"/>
      <c r="E46" s="66"/>
      <c r="F46" s="66"/>
      <c r="G46" s="66"/>
      <c r="H46" s="66"/>
      <c r="I46" s="66"/>
      <c r="J46" s="66"/>
      <c r="K46" s="66"/>
      <c r="L46" s="66"/>
      <c r="M46" s="66"/>
      <c r="N46" s="66"/>
      <c r="O46" s="66"/>
      <c r="P46" s="66"/>
      <c r="Q46" s="66"/>
      <c r="R46" s="66"/>
      <c r="S46" s="66"/>
      <c r="T46" s="22">
        <f t="shared" si="1"/>
        <v>2</v>
      </c>
      <c r="U46" s="22">
        <f t="shared" si="2"/>
        <v>2</v>
      </c>
      <c r="V46" s="22">
        <f t="shared" si="3"/>
        <v>2</v>
      </c>
      <c r="W46" s="22">
        <f t="shared" si="4"/>
        <v>2</v>
      </c>
      <c r="X46" s="22">
        <f t="shared" si="5"/>
        <v>2</v>
      </c>
      <c r="Y46" s="22">
        <f t="shared" si="6"/>
        <v>2</v>
      </c>
      <c r="Z46" s="22">
        <f t="shared" si="7"/>
        <v>2</v>
      </c>
      <c r="AA46" s="22">
        <f t="shared" si="8"/>
        <v>2</v>
      </c>
      <c r="AB46" s="22">
        <f t="shared" si="9"/>
        <v>2</v>
      </c>
      <c r="AC46" s="22">
        <f t="shared" si="10"/>
        <v>2</v>
      </c>
      <c r="AD46" s="66"/>
      <c r="AE46" s="66"/>
      <c r="AF46" s="66"/>
      <c r="AG46" s="66"/>
    </row>
    <row r="47" spans="1:33" ht="14.25">
      <c r="A47" s="23" t="s">
        <v>164</v>
      </c>
      <c r="B47" s="24">
        <f t="shared" si="0"/>
        <v>0</v>
      </c>
      <c r="C47" s="25">
        <v>39</v>
      </c>
      <c r="D47" s="66"/>
      <c r="E47" s="66"/>
      <c r="F47" s="66"/>
      <c r="G47" s="66"/>
      <c r="H47" s="66"/>
      <c r="I47" s="66"/>
      <c r="J47" s="66"/>
      <c r="K47" s="66"/>
      <c r="L47" s="66"/>
      <c r="M47" s="66"/>
      <c r="N47" s="66"/>
      <c r="O47" s="66"/>
      <c r="P47" s="66"/>
      <c r="Q47" s="66"/>
      <c r="R47" s="66"/>
      <c r="S47" s="66"/>
      <c r="T47" s="22">
        <f t="shared" si="1"/>
        <v>2</v>
      </c>
      <c r="U47" s="22">
        <f t="shared" si="2"/>
        <v>2</v>
      </c>
      <c r="V47" s="22">
        <f t="shared" si="3"/>
        <v>2</v>
      </c>
      <c r="W47" s="22">
        <f t="shared" si="4"/>
        <v>2</v>
      </c>
      <c r="X47" s="22">
        <f t="shared" si="5"/>
        <v>2</v>
      </c>
      <c r="Y47" s="22">
        <f t="shared" si="6"/>
        <v>2</v>
      </c>
      <c r="Z47" s="22">
        <f t="shared" si="7"/>
        <v>2</v>
      </c>
      <c r="AA47" s="22">
        <f t="shared" si="8"/>
        <v>2</v>
      </c>
      <c r="AB47" s="22">
        <f t="shared" si="9"/>
        <v>2</v>
      </c>
      <c r="AC47" s="22">
        <f t="shared" si="10"/>
        <v>2</v>
      </c>
      <c r="AD47" s="66"/>
      <c r="AE47" s="66"/>
      <c r="AF47" s="66"/>
      <c r="AG47" s="66"/>
    </row>
    <row r="48" spans="1:33" ht="14.25">
      <c r="A48" s="23" t="s">
        <v>165</v>
      </c>
      <c r="B48" s="24">
        <f t="shared" si="0"/>
        <v>0</v>
      </c>
      <c r="C48" s="25">
        <v>40</v>
      </c>
      <c r="D48" s="66"/>
      <c r="E48" s="66"/>
      <c r="F48" s="66"/>
      <c r="G48" s="66"/>
      <c r="H48" s="66"/>
      <c r="I48" s="66"/>
      <c r="J48" s="66"/>
      <c r="K48" s="66"/>
      <c r="L48" s="66"/>
      <c r="M48" s="66"/>
      <c r="N48" s="66"/>
      <c r="O48" s="66"/>
      <c r="P48" s="66"/>
      <c r="Q48" s="66"/>
      <c r="R48" s="66"/>
      <c r="S48" s="66"/>
      <c r="T48" s="22">
        <f t="shared" si="1"/>
        <v>2</v>
      </c>
      <c r="U48" s="22">
        <f t="shared" si="2"/>
        <v>2</v>
      </c>
      <c r="V48" s="22">
        <f t="shared" si="3"/>
        <v>2</v>
      </c>
      <c r="W48" s="22">
        <f t="shared" si="4"/>
        <v>2</v>
      </c>
      <c r="X48" s="22">
        <f t="shared" si="5"/>
        <v>2</v>
      </c>
      <c r="Y48" s="22">
        <f t="shared" si="6"/>
        <v>2</v>
      </c>
      <c r="Z48" s="22">
        <f t="shared" si="7"/>
        <v>2</v>
      </c>
      <c r="AA48" s="22">
        <f t="shared" si="8"/>
        <v>2</v>
      </c>
      <c r="AB48" s="22">
        <f t="shared" si="9"/>
        <v>2</v>
      </c>
      <c r="AC48" s="22">
        <f t="shared" si="10"/>
        <v>2</v>
      </c>
      <c r="AD48" s="66"/>
      <c r="AE48" s="66"/>
      <c r="AF48" s="66"/>
      <c r="AG48" s="66"/>
    </row>
    <row r="49" spans="1:33" ht="14.25">
      <c r="A49" s="23" t="s">
        <v>166</v>
      </c>
      <c r="B49" s="24">
        <f t="shared" si="0"/>
        <v>0</v>
      </c>
      <c r="C49" s="25">
        <v>41</v>
      </c>
      <c r="D49" s="66"/>
      <c r="E49" s="66"/>
      <c r="F49" s="66"/>
      <c r="G49" s="66"/>
      <c r="H49" s="66"/>
      <c r="I49" s="66"/>
      <c r="J49" s="66"/>
      <c r="K49" s="66"/>
      <c r="L49" s="66"/>
      <c r="M49" s="66"/>
      <c r="N49" s="66"/>
      <c r="O49" s="66"/>
      <c r="P49" s="66"/>
      <c r="Q49" s="66"/>
      <c r="R49" s="66"/>
      <c r="S49" s="66"/>
      <c r="T49" s="22">
        <f t="shared" si="1"/>
        <v>2</v>
      </c>
      <c r="U49" s="22">
        <f t="shared" si="2"/>
        <v>2</v>
      </c>
      <c r="V49" s="22">
        <f t="shared" si="3"/>
        <v>2</v>
      </c>
      <c r="W49" s="22">
        <f t="shared" si="4"/>
        <v>2</v>
      </c>
      <c r="X49" s="22">
        <f t="shared" si="5"/>
        <v>2</v>
      </c>
      <c r="Y49" s="22">
        <f t="shared" si="6"/>
        <v>2</v>
      </c>
      <c r="Z49" s="22">
        <f t="shared" si="7"/>
        <v>2</v>
      </c>
      <c r="AA49" s="22">
        <f t="shared" si="8"/>
        <v>2</v>
      </c>
      <c r="AB49" s="22">
        <f t="shared" si="9"/>
        <v>2</v>
      </c>
      <c r="AC49" s="22">
        <f t="shared" si="10"/>
        <v>2</v>
      </c>
      <c r="AD49" s="66"/>
      <c r="AE49" s="66"/>
      <c r="AF49" s="66"/>
      <c r="AG49" s="66"/>
    </row>
    <row r="50" spans="1:33" ht="14.25">
      <c r="A50" s="23" t="s">
        <v>167</v>
      </c>
      <c r="B50" s="24">
        <f t="shared" si="0"/>
        <v>0</v>
      </c>
      <c r="C50" s="25">
        <v>42</v>
      </c>
      <c r="D50" s="66"/>
      <c r="E50" s="66"/>
      <c r="F50" s="66"/>
      <c r="G50" s="66"/>
      <c r="H50" s="66"/>
      <c r="I50" s="66"/>
      <c r="J50" s="66"/>
      <c r="K50" s="66"/>
      <c r="L50" s="66"/>
      <c r="M50" s="66"/>
      <c r="N50" s="66"/>
      <c r="O50" s="66"/>
      <c r="P50" s="66"/>
      <c r="Q50" s="66"/>
      <c r="R50" s="66"/>
      <c r="S50" s="66"/>
      <c r="T50" s="22">
        <f t="shared" si="1"/>
        <v>2</v>
      </c>
      <c r="U50" s="22">
        <f t="shared" si="2"/>
        <v>2</v>
      </c>
      <c r="V50" s="22">
        <f t="shared" si="3"/>
        <v>2</v>
      </c>
      <c r="W50" s="22">
        <f t="shared" si="4"/>
        <v>2</v>
      </c>
      <c r="X50" s="22">
        <f t="shared" si="5"/>
        <v>2</v>
      </c>
      <c r="Y50" s="22">
        <f t="shared" si="6"/>
        <v>2</v>
      </c>
      <c r="Z50" s="22">
        <f t="shared" si="7"/>
        <v>2</v>
      </c>
      <c r="AA50" s="22">
        <f t="shared" si="8"/>
        <v>2</v>
      </c>
      <c r="AB50" s="22">
        <f t="shared" si="9"/>
        <v>2</v>
      </c>
      <c r="AC50" s="22">
        <f t="shared" si="10"/>
        <v>2</v>
      </c>
      <c r="AD50" s="66"/>
      <c r="AE50" s="66"/>
      <c r="AF50" s="66"/>
      <c r="AG50" s="66"/>
    </row>
    <row r="51" spans="1:33" ht="14.25">
      <c r="A51" s="23" t="s">
        <v>168</v>
      </c>
      <c r="B51" s="24">
        <f t="shared" si="0"/>
        <v>0</v>
      </c>
      <c r="C51" s="25">
        <v>43</v>
      </c>
      <c r="D51" s="66"/>
      <c r="E51" s="66"/>
      <c r="F51" s="66"/>
      <c r="G51" s="66"/>
      <c r="H51" s="66"/>
      <c r="I51" s="66"/>
      <c r="J51" s="66"/>
      <c r="K51" s="66"/>
      <c r="L51" s="66"/>
      <c r="M51" s="66"/>
      <c r="N51" s="66"/>
      <c r="O51" s="66"/>
      <c r="P51" s="66"/>
      <c r="Q51" s="66"/>
      <c r="R51" s="66"/>
      <c r="S51" s="66"/>
      <c r="T51" s="22">
        <f t="shared" si="1"/>
        <v>2</v>
      </c>
      <c r="U51" s="22">
        <f t="shared" si="2"/>
        <v>2</v>
      </c>
      <c r="V51" s="22">
        <f t="shared" si="3"/>
        <v>2</v>
      </c>
      <c r="W51" s="22">
        <f t="shared" si="4"/>
        <v>2</v>
      </c>
      <c r="X51" s="22">
        <f t="shared" si="5"/>
        <v>2</v>
      </c>
      <c r="Y51" s="22">
        <f t="shared" si="6"/>
        <v>2</v>
      </c>
      <c r="Z51" s="22">
        <f t="shared" si="7"/>
        <v>2</v>
      </c>
      <c r="AA51" s="22">
        <f t="shared" si="8"/>
        <v>2</v>
      </c>
      <c r="AB51" s="22">
        <f t="shared" si="9"/>
        <v>2</v>
      </c>
      <c r="AC51" s="22">
        <f t="shared" si="10"/>
        <v>2</v>
      </c>
      <c r="AD51" s="66"/>
      <c r="AE51" s="66"/>
      <c r="AF51" s="66"/>
      <c r="AG51" s="66"/>
    </row>
    <row r="52" spans="1:33" ht="14.25">
      <c r="A52" s="23" t="s">
        <v>169</v>
      </c>
      <c r="B52" s="24">
        <f t="shared" si="0"/>
        <v>0</v>
      </c>
      <c r="C52" s="25">
        <v>44</v>
      </c>
      <c r="D52" s="66"/>
      <c r="E52" s="66"/>
      <c r="F52" s="66"/>
      <c r="G52" s="66"/>
      <c r="H52" s="66"/>
      <c r="I52" s="66"/>
      <c r="J52" s="66"/>
      <c r="K52" s="66"/>
      <c r="L52" s="66"/>
      <c r="M52" s="66"/>
      <c r="N52" s="66"/>
      <c r="O52" s="66"/>
      <c r="P52" s="66"/>
      <c r="Q52" s="66"/>
      <c r="R52" s="66"/>
      <c r="S52" s="66"/>
      <c r="T52" s="22">
        <f t="shared" si="1"/>
        <v>2</v>
      </c>
      <c r="U52" s="22">
        <f t="shared" si="2"/>
        <v>2</v>
      </c>
      <c r="V52" s="22">
        <f t="shared" si="3"/>
        <v>2</v>
      </c>
      <c r="W52" s="22">
        <f t="shared" si="4"/>
        <v>2</v>
      </c>
      <c r="X52" s="22">
        <f t="shared" si="5"/>
        <v>2</v>
      </c>
      <c r="Y52" s="22">
        <f t="shared" si="6"/>
        <v>2</v>
      </c>
      <c r="Z52" s="22">
        <f t="shared" si="7"/>
        <v>2</v>
      </c>
      <c r="AA52" s="22">
        <f t="shared" si="8"/>
        <v>2</v>
      </c>
      <c r="AB52" s="22">
        <f t="shared" si="9"/>
        <v>2</v>
      </c>
      <c r="AC52" s="22">
        <f t="shared" si="10"/>
        <v>2</v>
      </c>
      <c r="AD52" s="66"/>
      <c r="AE52" s="66"/>
      <c r="AF52" s="66"/>
      <c r="AG52" s="66"/>
    </row>
    <row r="53" spans="1:33" ht="14.25">
      <c r="A53" s="23" t="s">
        <v>170</v>
      </c>
      <c r="B53" s="24">
        <f t="shared" si="0"/>
        <v>0</v>
      </c>
      <c r="C53" s="25">
        <v>45</v>
      </c>
      <c r="D53" s="66"/>
      <c r="E53" s="66"/>
      <c r="F53" s="66"/>
      <c r="G53" s="66"/>
      <c r="H53" s="66"/>
      <c r="I53" s="66"/>
      <c r="J53" s="66"/>
      <c r="K53" s="66"/>
      <c r="L53" s="66"/>
      <c r="M53" s="66"/>
      <c r="N53" s="66"/>
      <c r="O53" s="66"/>
      <c r="P53" s="66"/>
      <c r="Q53" s="66"/>
      <c r="R53" s="66"/>
      <c r="S53" s="66"/>
      <c r="T53" s="22">
        <f t="shared" si="1"/>
        <v>2</v>
      </c>
      <c r="U53" s="22">
        <f t="shared" si="2"/>
        <v>2</v>
      </c>
      <c r="V53" s="22">
        <f t="shared" si="3"/>
        <v>2</v>
      </c>
      <c r="W53" s="22">
        <f t="shared" si="4"/>
        <v>2</v>
      </c>
      <c r="X53" s="22">
        <f t="shared" si="5"/>
        <v>2</v>
      </c>
      <c r="Y53" s="22">
        <f t="shared" si="6"/>
        <v>2</v>
      </c>
      <c r="Z53" s="22">
        <f t="shared" si="7"/>
        <v>2</v>
      </c>
      <c r="AA53" s="22">
        <f t="shared" si="8"/>
        <v>2</v>
      </c>
      <c r="AB53" s="22">
        <f t="shared" si="9"/>
        <v>2</v>
      </c>
      <c r="AC53" s="22">
        <f t="shared" si="10"/>
        <v>2</v>
      </c>
      <c r="AD53" s="66"/>
      <c r="AE53" s="66"/>
      <c r="AF53" s="66"/>
      <c r="AG53" s="66"/>
    </row>
    <row r="54" spans="1:33" ht="14.25">
      <c r="A54" s="23" t="s">
        <v>171</v>
      </c>
      <c r="B54" s="24">
        <f t="shared" si="0"/>
        <v>0</v>
      </c>
      <c r="C54" s="25">
        <v>46</v>
      </c>
      <c r="D54" s="66"/>
      <c r="E54" s="66"/>
      <c r="F54" s="66"/>
      <c r="G54" s="66"/>
      <c r="H54" s="66"/>
      <c r="I54" s="66"/>
      <c r="J54" s="66"/>
      <c r="K54" s="66"/>
      <c r="L54" s="66"/>
      <c r="M54" s="66"/>
      <c r="N54" s="66"/>
      <c r="O54" s="66"/>
      <c r="P54" s="66"/>
      <c r="Q54" s="66"/>
      <c r="R54" s="66"/>
      <c r="S54" s="66"/>
      <c r="T54" s="22">
        <f t="shared" si="1"/>
        <v>2</v>
      </c>
      <c r="U54" s="22">
        <f t="shared" si="2"/>
        <v>2</v>
      </c>
      <c r="V54" s="22">
        <f t="shared" si="3"/>
        <v>2</v>
      </c>
      <c r="W54" s="22">
        <f t="shared" si="4"/>
        <v>2</v>
      </c>
      <c r="X54" s="22">
        <f t="shared" si="5"/>
        <v>2</v>
      </c>
      <c r="Y54" s="22">
        <f t="shared" si="6"/>
        <v>2</v>
      </c>
      <c r="Z54" s="22">
        <f t="shared" si="7"/>
        <v>2</v>
      </c>
      <c r="AA54" s="22">
        <f t="shared" si="8"/>
        <v>2</v>
      </c>
      <c r="AB54" s="22">
        <f t="shared" si="9"/>
        <v>2</v>
      </c>
      <c r="AC54" s="22">
        <f t="shared" si="10"/>
        <v>2</v>
      </c>
      <c r="AD54" s="66"/>
      <c r="AE54" s="66"/>
      <c r="AF54" s="66"/>
      <c r="AG54" s="66"/>
    </row>
    <row r="55" spans="1:33" ht="14.25">
      <c r="A55" s="23" t="s">
        <v>172</v>
      </c>
      <c r="B55" s="24">
        <f t="shared" si="0"/>
        <v>0</v>
      </c>
      <c r="C55" s="25">
        <v>47</v>
      </c>
      <c r="D55" s="66"/>
      <c r="E55" s="66"/>
      <c r="F55" s="66"/>
      <c r="G55" s="66"/>
      <c r="H55" s="66"/>
      <c r="I55" s="66"/>
      <c r="J55" s="66"/>
      <c r="K55" s="66"/>
      <c r="L55" s="66"/>
      <c r="M55" s="66"/>
      <c r="N55" s="66"/>
      <c r="O55" s="66"/>
      <c r="P55" s="66"/>
      <c r="Q55" s="66"/>
      <c r="R55" s="66"/>
      <c r="S55" s="66"/>
      <c r="T55" s="22">
        <f t="shared" si="1"/>
        <v>2</v>
      </c>
      <c r="U55" s="22">
        <f t="shared" si="2"/>
        <v>2</v>
      </c>
      <c r="V55" s="22">
        <f t="shared" si="3"/>
        <v>2</v>
      </c>
      <c r="W55" s="22">
        <f t="shared" si="4"/>
        <v>2</v>
      </c>
      <c r="X55" s="22">
        <f t="shared" si="5"/>
        <v>2</v>
      </c>
      <c r="Y55" s="22">
        <f t="shared" si="6"/>
        <v>2</v>
      </c>
      <c r="Z55" s="22">
        <f t="shared" si="7"/>
        <v>2</v>
      </c>
      <c r="AA55" s="22">
        <f t="shared" si="8"/>
        <v>2</v>
      </c>
      <c r="AB55" s="22">
        <f t="shared" si="9"/>
        <v>2</v>
      </c>
      <c r="AC55" s="22">
        <f t="shared" si="10"/>
        <v>2</v>
      </c>
      <c r="AD55" s="66"/>
      <c r="AE55" s="66"/>
      <c r="AF55" s="66"/>
      <c r="AG55" s="66"/>
    </row>
    <row r="56" spans="1:33" ht="14.25">
      <c r="A56" s="23" t="s">
        <v>173</v>
      </c>
      <c r="B56" s="24">
        <f t="shared" si="0"/>
        <v>0</v>
      </c>
      <c r="C56" s="25">
        <v>48</v>
      </c>
      <c r="D56" s="66"/>
      <c r="E56" s="66"/>
      <c r="F56" s="66"/>
      <c r="G56" s="66"/>
      <c r="H56" s="66"/>
      <c r="I56" s="66"/>
      <c r="J56" s="66"/>
      <c r="K56" s="66"/>
      <c r="L56" s="66"/>
      <c r="M56" s="66"/>
      <c r="N56" s="66"/>
      <c r="O56" s="66"/>
      <c r="P56" s="66"/>
      <c r="Q56" s="66"/>
      <c r="R56" s="66"/>
      <c r="S56" s="66"/>
      <c r="T56" s="22">
        <f t="shared" si="1"/>
        <v>2</v>
      </c>
      <c r="U56" s="22">
        <f t="shared" si="2"/>
        <v>2</v>
      </c>
      <c r="V56" s="22">
        <f t="shared" si="3"/>
        <v>2</v>
      </c>
      <c r="W56" s="22">
        <f t="shared" si="4"/>
        <v>2</v>
      </c>
      <c r="X56" s="22">
        <f t="shared" si="5"/>
        <v>2</v>
      </c>
      <c r="Y56" s="22">
        <f t="shared" si="6"/>
        <v>2</v>
      </c>
      <c r="Z56" s="22">
        <f t="shared" si="7"/>
        <v>2</v>
      </c>
      <c r="AA56" s="22">
        <f t="shared" si="8"/>
        <v>2</v>
      </c>
      <c r="AB56" s="22">
        <f t="shared" si="9"/>
        <v>2</v>
      </c>
      <c r="AC56" s="22">
        <f t="shared" si="10"/>
        <v>2</v>
      </c>
      <c r="AD56" s="66"/>
      <c r="AE56" s="66"/>
      <c r="AF56" s="66"/>
      <c r="AG56" s="66"/>
    </row>
    <row r="57" spans="1:33" ht="14.25">
      <c r="A57" s="23" t="s">
        <v>174</v>
      </c>
      <c r="B57" s="24">
        <f t="shared" si="0"/>
        <v>0</v>
      </c>
      <c r="C57" s="25">
        <v>49</v>
      </c>
      <c r="D57" s="66"/>
      <c r="E57" s="66"/>
      <c r="F57" s="66"/>
      <c r="G57" s="66"/>
      <c r="H57" s="66"/>
      <c r="I57" s="66"/>
      <c r="J57" s="66"/>
      <c r="K57" s="66"/>
      <c r="L57" s="66"/>
      <c r="M57" s="66"/>
      <c r="N57" s="66"/>
      <c r="O57" s="66"/>
      <c r="P57" s="66"/>
      <c r="Q57" s="66"/>
      <c r="R57" s="66"/>
      <c r="S57" s="66"/>
      <c r="T57" s="22">
        <f t="shared" si="1"/>
        <v>2</v>
      </c>
      <c r="U57" s="22">
        <f t="shared" si="2"/>
        <v>2</v>
      </c>
      <c r="V57" s="22">
        <f t="shared" si="3"/>
        <v>2</v>
      </c>
      <c r="W57" s="22">
        <f t="shared" si="4"/>
        <v>2</v>
      </c>
      <c r="X57" s="22">
        <f t="shared" si="5"/>
        <v>2</v>
      </c>
      <c r="Y57" s="22">
        <f t="shared" si="6"/>
        <v>2</v>
      </c>
      <c r="Z57" s="22">
        <f t="shared" si="7"/>
        <v>2</v>
      </c>
      <c r="AA57" s="22">
        <f t="shared" si="8"/>
        <v>2</v>
      </c>
      <c r="AB57" s="22">
        <f t="shared" si="9"/>
        <v>2</v>
      </c>
      <c r="AC57" s="22">
        <f t="shared" si="10"/>
        <v>2</v>
      </c>
      <c r="AD57" s="66"/>
      <c r="AE57" s="66"/>
      <c r="AF57" s="66"/>
      <c r="AG57" s="66"/>
    </row>
    <row r="58" spans="1:33" ht="14.25">
      <c r="A58" s="23" t="s">
        <v>175</v>
      </c>
      <c r="B58" s="24">
        <f t="shared" si="0"/>
        <v>0</v>
      </c>
      <c r="C58" s="25">
        <v>50</v>
      </c>
      <c r="D58" s="66"/>
      <c r="E58" s="66"/>
      <c r="F58" s="66"/>
      <c r="G58" s="66"/>
      <c r="H58" s="66"/>
      <c r="I58" s="66"/>
      <c r="J58" s="66"/>
      <c r="K58" s="66"/>
      <c r="L58" s="66"/>
      <c r="M58" s="66"/>
      <c r="N58" s="66"/>
      <c r="O58" s="66"/>
      <c r="P58" s="66"/>
      <c r="Q58" s="66"/>
      <c r="R58" s="66"/>
      <c r="S58" s="66"/>
      <c r="T58" s="22">
        <f t="shared" si="1"/>
        <v>2</v>
      </c>
      <c r="U58" s="22">
        <f t="shared" si="2"/>
        <v>2</v>
      </c>
      <c r="V58" s="22">
        <f t="shared" si="3"/>
        <v>2</v>
      </c>
      <c r="W58" s="22">
        <f t="shared" si="4"/>
        <v>2</v>
      </c>
      <c r="X58" s="22">
        <f t="shared" si="5"/>
        <v>2</v>
      </c>
      <c r="Y58" s="22">
        <f t="shared" si="6"/>
        <v>2</v>
      </c>
      <c r="Z58" s="22">
        <f t="shared" si="7"/>
        <v>2</v>
      </c>
      <c r="AA58" s="22">
        <f t="shared" si="8"/>
        <v>2</v>
      </c>
      <c r="AB58" s="22">
        <f t="shared" si="9"/>
        <v>2</v>
      </c>
      <c r="AC58" s="22">
        <f t="shared" si="10"/>
        <v>2</v>
      </c>
      <c r="AD58" s="66"/>
      <c r="AE58" s="66"/>
      <c r="AF58" s="66"/>
      <c r="AG58" s="66"/>
    </row>
    <row r="59" spans="1:33" ht="14.25">
      <c r="A59" s="23" t="s">
        <v>176</v>
      </c>
      <c r="B59" s="24">
        <f t="shared" si="0"/>
        <v>0</v>
      </c>
      <c r="C59" s="25">
        <v>51</v>
      </c>
      <c r="D59" s="66"/>
      <c r="E59" s="66"/>
      <c r="F59" s="66"/>
      <c r="G59" s="66"/>
      <c r="H59" s="66"/>
      <c r="I59" s="66"/>
      <c r="J59" s="66"/>
      <c r="K59" s="66"/>
      <c r="L59" s="66"/>
      <c r="M59" s="66"/>
      <c r="N59" s="66"/>
      <c r="O59" s="66"/>
      <c r="P59" s="66"/>
      <c r="Q59" s="66"/>
      <c r="R59" s="66"/>
      <c r="S59" s="66"/>
      <c r="T59" s="22">
        <f t="shared" si="1"/>
        <v>2</v>
      </c>
      <c r="U59" s="22">
        <f t="shared" si="2"/>
        <v>2</v>
      </c>
      <c r="V59" s="22">
        <f t="shared" si="3"/>
        <v>2</v>
      </c>
      <c r="W59" s="22">
        <f t="shared" si="4"/>
        <v>2</v>
      </c>
      <c r="X59" s="22">
        <f t="shared" si="5"/>
        <v>2</v>
      </c>
      <c r="Y59" s="22">
        <f t="shared" si="6"/>
        <v>2</v>
      </c>
      <c r="Z59" s="22">
        <f t="shared" si="7"/>
        <v>2</v>
      </c>
      <c r="AA59" s="22">
        <f t="shared" si="8"/>
        <v>2</v>
      </c>
      <c r="AB59" s="22">
        <f t="shared" si="9"/>
        <v>2</v>
      </c>
      <c r="AC59" s="22">
        <f t="shared" si="10"/>
        <v>2</v>
      </c>
      <c r="AD59" s="66"/>
      <c r="AE59" s="66"/>
      <c r="AF59" s="66"/>
      <c r="AG59" s="66"/>
    </row>
    <row r="60" spans="1:33" ht="14.25">
      <c r="A60" s="23" t="s">
        <v>177</v>
      </c>
      <c r="B60" s="24">
        <f t="shared" si="0"/>
        <v>0</v>
      </c>
      <c r="C60" s="25">
        <v>52</v>
      </c>
      <c r="D60" s="66"/>
      <c r="E60" s="66"/>
      <c r="F60" s="66"/>
      <c r="G60" s="66"/>
      <c r="H60" s="66"/>
      <c r="I60" s="66"/>
      <c r="J60" s="66"/>
      <c r="K60" s="66"/>
      <c r="L60" s="66"/>
      <c r="M60" s="66"/>
      <c r="N60" s="66"/>
      <c r="O60" s="66"/>
      <c r="P60" s="66"/>
      <c r="Q60" s="66"/>
      <c r="R60" s="66"/>
      <c r="S60" s="66"/>
      <c r="T60" s="22">
        <f t="shared" si="1"/>
        <v>2</v>
      </c>
      <c r="U60" s="22">
        <f t="shared" si="2"/>
        <v>2</v>
      </c>
      <c r="V60" s="22">
        <f t="shared" si="3"/>
        <v>2</v>
      </c>
      <c r="W60" s="22">
        <f t="shared" si="4"/>
        <v>2</v>
      </c>
      <c r="X60" s="22">
        <f t="shared" si="5"/>
        <v>2</v>
      </c>
      <c r="Y60" s="22">
        <f t="shared" si="6"/>
        <v>2</v>
      </c>
      <c r="Z60" s="22">
        <f t="shared" si="7"/>
        <v>2</v>
      </c>
      <c r="AA60" s="22">
        <f t="shared" si="8"/>
        <v>2</v>
      </c>
      <c r="AB60" s="22">
        <f t="shared" si="9"/>
        <v>2</v>
      </c>
      <c r="AC60" s="22">
        <f t="shared" si="10"/>
        <v>2</v>
      </c>
      <c r="AD60" s="66"/>
      <c r="AE60" s="66"/>
      <c r="AF60" s="66"/>
      <c r="AG60" s="66"/>
    </row>
    <row r="61" spans="1:33" ht="14.25">
      <c r="A61" s="23" t="s">
        <v>178</v>
      </c>
      <c r="B61" s="24">
        <f t="shared" si="0"/>
        <v>0</v>
      </c>
      <c r="C61" s="25">
        <v>53</v>
      </c>
      <c r="D61" s="66"/>
      <c r="E61" s="66"/>
      <c r="F61" s="66"/>
      <c r="G61" s="66"/>
      <c r="H61" s="66"/>
      <c r="I61" s="66"/>
      <c r="J61" s="66"/>
      <c r="K61" s="66"/>
      <c r="L61" s="66"/>
      <c r="M61" s="66"/>
      <c r="N61" s="66"/>
      <c r="O61" s="66"/>
      <c r="P61" s="66"/>
      <c r="Q61" s="66"/>
      <c r="R61" s="66"/>
      <c r="S61" s="66"/>
      <c r="T61" s="22">
        <f t="shared" si="1"/>
        <v>2</v>
      </c>
      <c r="U61" s="22">
        <f t="shared" si="2"/>
        <v>2</v>
      </c>
      <c r="V61" s="22">
        <f t="shared" si="3"/>
        <v>2</v>
      </c>
      <c r="W61" s="22">
        <f t="shared" si="4"/>
        <v>2</v>
      </c>
      <c r="X61" s="22">
        <f t="shared" si="5"/>
        <v>2</v>
      </c>
      <c r="Y61" s="22">
        <f t="shared" si="6"/>
        <v>2</v>
      </c>
      <c r="Z61" s="22">
        <f t="shared" si="7"/>
        <v>2</v>
      </c>
      <c r="AA61" s="22">
        <f t="shared" si="8"/>
        <v>2</v>
      </c>
      <c r="AB61" s="22">
        <f t="shared" si="9"/>
        <v>2</v>
      </c>
      <c r="AC61" s="22">
        <f t="shared" si="10"/>
        <v>2</v>
      </c>
      <c r="AD61" s="66"/>
      <c r="AE61" s="66"/>
      <c r="AF61" s="66"/>
      <c r="AG61" s="66"/>
    </row>
    <row r="62" spans="1:33" ht="14.25">
      <c r="A62" s="23" t="s">
        <v>179</v>
      </c>
      <c r="B62" s="24">
        <f t="shared" si="0"/>
        <v>0</v>
      </c>
      <c r="C62" s="25">
        <v>54</v>
      </c>
      <c r="D62" s="66"/>
      <c r="E62" s="66"/>
      <c r="F62" s="66"/>
      <c r="G62" s="66"/>
      <c r="H62" s="66"/>
      <c r="I62" s="66"/>
      <c r="J62" s="66"/>
      <c r="K62" s="66"/>
      <c r="L62" s="66"/>
      <c r="M62" s="66"/>
      <c r="N62" s="66"/>
      <c r="O62" s="66"/>
      <c r="P62" s="66"/>
      <c r="Q62" s="66"/>
      <c r="R62" s="66"/>
      <c r="S62" s="66"/>
      <c r="T62" s="22">
        <f t="shared" si="1"/>
        <v>2</v>
      </c>
      <c r="U62" s="22">
        <f t="shared" si="2"/>
        <v>2</v>
      </c>
      <c r="V62" s="22">
        <f t="shared" si="3"/>
        <v>2</v>
      </c>
      <c r="W62" s="22">
        <f t="shared" si="4"/>
        <v>2</v>
      </c>
      <c r="X62" s="22">
        <f t="shared" si="5"/>
        <v>2</v>
      </c>
      <c r="Y62" s="22">
        <f t="shared" si="6"/>
        <v>2</v>
      </c>
      <c r="Z62" s="22">
        <f t="shared" si="7"/>
        <v>2</v>
      </c>
      <c r="AA62" s="22">
        <f t="shared" si="8"/>
        <v>2</v>
      </c>
      <c r="AB62" s="22">
        <f t="shared" si="9"/>
        <v>2</v>
      </c>
      <c r="AC62" s="22">
        <f t="shared" si="10"/>
        <v>2</v>
      </c>
      <c r="AD62" s="66"/>
      <c r="AE62" s="66"/>
      <c r="AF62" s="66"/>
      <c r="AG62" s="66"/>
    </row>
    <row r="63" spans="1:33" ht="14.25">
      <c r="A63" s="23" t="s">
        <v>180</v>
      </c>
      <c r="B63" s="24">
        <f t="shared" si="0"/>
        <v>0</v>
      </c>
      <c r="C63" s="25">
        <v>55</v>
      </c>
      <c r="D63" s="66"/>
      <c r="E63" s="66"/>
      <c r="F63" s="66"/>
      <c r="G63" s="66"/>
      <c r="H63" s="66"/>
      <c r="I63" s="66"/>
      <c r="J63" s="66"/>
      <c r="K63" s="66"/>
      <c r="L63" s="66"/>
      <c r="M63" s="66"/>
      <c r="N63" s="66"/>
      <c r="O63" s="66"/>
      <c r="P63" s="66"/>
      <c r="Q63" s="66"/>
      <c r="R63" s="66"/>
      <c r="S63" s="66"/>
      <c r="T63" s="22">
        <f t="shared" si="1"/>
        <v>2</v>
      </c>
      <c r="U63" s="22">
        <f t="shared" si="2"/>
        <v>2</v>
      </c>
      <c r="V63" s="22">
        <f t="shared" si="3"/>
        <v>2</v>
      </c>
      <c r="W63" s="22">
        <f t="shared" si="4"/>
        <v>2</v>
      </c>
      <c r="X63" s="22">
        <f t="shared" si="5"/>
        <v>2</v>
      </c>
      <c r="Y63" s="22">
        <f t="shared" si="6"/>
        <v>2</v>
      </c>
      <c r="Z63" s="22">
        <f t="shared" si="7"/>
        <v>2</v>
      </c>
      <c r="AA63" s="22">
        <f t="shared" si="8"/>
        <v>2</v>
      </c>
      <c r="AB63" s="22">
        <f t="shared" si="9"/>
        <v>2</v>
      </c>
      <c r="AC63" s="22">
        <f t="shared" si="10"/>
        <v>2</v>
      </c>
      <c r="AD63" s="66"/>
      <c r="AE63" s="66"/>
      <c r="AF63" s="66"/>
      <c r="AG63" s="66"/>
    </row>
    <row r="64" spans="1:33" ht="14.25">
      <c r="A64" s="23" t="s">
        <v>181</v>
      </c>
      <c r="B64" s="24">
        <f t="shared" si="0"/>
        <v>0</v>
      </c>
      <c r="C64" s="25">
        <v>56</v>
      </c>
      <c r="D64" s="66"/>
      <c r="E64" s="66"/>
      <c r="F64" s="66"/>
      <c r="G64" s="66"/>
      <c r="H64" s="66"/>
      <c r="I64" s="66"/>
      <c r="J64" s="66"/>
      <c r="K64" s="66"/>
      <c r="L64" s="66"/>
      <c r="M64" s="66"/>
      <c r="N64" s="66"/>
      <c r="O64" s="66"/>
      <c r="P64" s="66"/>
      <c r="Q64" s="66"/>
      <c r="R64" s="66"/>
      <c r="S64" s="66"/>
      <c r="T64" s="22">
        <f t="shared" si="1"/>
        <v>2</v>
      </c>
      <c r="U64" s="22">
        <f t="shared" si="2"/>
        <v>2</v>
      </c>
      <c r="V64" s="22">
        <f t="shared" si="3"/>
        <v>2</v>
      </c>
      <c r="W64" s="22">
        <f t="shared" si="4"/>
        <v>2</v>
      </c>
      <c r="X64" s="22">
        <f t="shared" si="5"/>
        <v>2</v>
      </c>
      <c r="Y64" s="22">
        <f t="shared" si="6"/>
        <v>2</v>
      </c>
      <c r="Z64" s="22">
        <f t="shared" si="7"/>
        <v>2</v>
      </c>
      <c r="AA64" s="22">
        <f t="shared" si="8"/>
        <v>2</v>
      </c>
      <c r="AB64" s="22">
        <f t="shared" si="9"/>
        <v>2</v>
      </c>
      <c r="AC64" s="22">
        <f t="shared" si="10"/>
        <v>2</v>
      </c>
      <c r="AD64" s="66"/>
      <c r="AE64" s="66"/>
      <c r="AF64" s="66"/>
      <c r="AG64" s="66"/>
    </row>
    <row r="65" spans="1:33" ht="14.25">
      <c r="A65" s="23" t="s">
        <v>182</v>
      </c>
      <c r="B65" s="24">
        <f t="shared" si="0"/>
        <v>0</v>
      </c>
      <c r="C65" s="25">
        <v>57</v>
      </c>
      <c r="D65" s="66"/>
      <c r="E65" s="66"/>
      <c r="F65" s="66"/>
      <c r="G65" s="66"/>
      <c r="H65" s="66"/>
      <c r="I65" s="66"/>
      <c r="J65" s="66"/>
      <c r="K65" s="66"/>
      <c r="L65" s="66"/>
      <c r="M65" s="66"/>
      <c r="N65" s="66"/>
      <c r="O65" s="66"/>
      <c r="P65" s="66"/>
      <c r="Q65" s="66"/>
      <c r="R65" s="66"/>
      <c r="S65" s="66"/>
      <c r="T65" s="22">
        <f t="shared" si="1"/>
        <v>2</v>
      </c>
      <c r="U65" s="22">
        <f t="shared" si="2"/>
        <v>2</v>
      </c>
      <c r="V65" s="22">
        <f t="shared" si="3"/>
        <v>2</v>
      </c>
      <c r="W65" s="22">
        <f t="shared" si="4"/>
        <v>2</v>
      </c>
      <c r="X65" s="22">
        <f t="shared" si="5"/>
        <v>2</v>
      </c>
      <c r="Y65" s="22">
        <f t="shared" si="6"/>
        <v>2</v>
      </c>
      <c r="Z65" s="22">
        <f t="shared" si="7"/>
        <v>2</v>
      </c>
      <c r="AA65" s="22">
        <f t="shared" si="8"/>
        <v>2</v>
      </c>
      <c r="AB65" s="22">
        <f t="shared" si="9"/>
        <v>2</v>
      </c>
      <c r="AC65" s="22">
        <f t="shared" si="10"/>
        <v>2</v>
      </c>
      <c r="AD65" s="66"/>
      <c r="AE65" s="66"/>
      <c r="AF65" s="66"/>
      <c r="AG65" s="66"/>
    </row>
    <row r="66" spans="1:33" ht="14.25">
      <c r="A66" s="23" t="s">
        <v>183</v>
      </c>
      <c r="B66" s="24">
        <f t="shared" si="0"/>
        <v>0</v>
      </c>
      <c r="C66" s="25">
        <v>58</v>
      </c>
      <c r="D66" s="66"/>
      <c r="E66" s="66"/>
      <c r="F66" s="66"/>
      <c r="G66" s="66"/>
      <c r="H66" s="66"/>
      <c r="I66" s="66"/>
      <c r="J66" s="66"/>
      <c r="K66" s="66"/>
      <c r="L66" s="66"/>
      <c r="M66" s="66"/>
      <c r="N66" s="66"/>
      <c r="O66" s="66"/>
      <c r="P66" s="66"/>
      <c r="Q66" s="66"/>
      <c r="R66" s="66"/>
      <c r="S66" s="66"/>
      <c r="T66" s="22">
        <f t="shared" si="1"/>
        <v>2</v>
      </c>
      <c r="U66" s="22">
        <f t="shared" si="2"/>
        <v>2</v>
      </c>
      <c r="V66" s="22">
        <f t="shared" si="3"/>
        <v>2</v>
      </c>
      <c r="W66" s="22">
        <f t="shared" si="4"/>
        <v>2</v>
      </c>
      <c r="X66" s="22">
        <f t="shared" si="5"/>
        <v>2</v>
      </c>
      <c r="Y66" s="22">
        <f t="shared" si="6"/>
        <v>2</v>
      </c>
      <c r="Z66" s="22">
        <f t="shared" si="7"/>
        <v>2</v>
      </c>
      <c r="AA66" s="22">
        <f t="shared" si="8"/>
        <v>2</v>
      </c>
      <c r="AB66" s="22">
        <f t="shared" si="9"/>
        <v>2</v>
      </c>
      <c r="AC66" s="22">
        <f t="shared" si="10"/>
        <v>2</v>
      </c>
      <c r="AD66" s="66"/>
      <c r="AE66" s="66"/>
      <c r="AF66" s="66"/>
      <c r="AG66" s="66"/>
    </row>
    <row r="67" spans="1:33" ht="14.25">
      <c r="A67" s="23" t="s">
        <v>184</v>
      </c>
      <c r="B67" s="24">
        <f t="shared" si="0"/>
        <v>0</v>
      </c>
      <c r="C67" s="25">
        <v>59</v>
      </c>
      <c r="D67" s="66"/>
      <c r="E67" s="66"/>
      <c r="F67" s="66"/>
      <c r="G67" s="66"/>
      <c r="H67" s="66"/>
      <c r="I67" s="66"/>
      <c r="J67" s="66"/>
      <c r="K67" s="66"/>
      <c r="L67" s="66"/>
      <c r="M67" s="66"/>
      <c r="N67" s="66"/>
      <c r="O67" s="66"/>
      <c r="P67" s="66"/>
      <c r="Q67" s="66"/>
      <c r="R67" s="66"/>
      <c r="S67" s="66"/>
      <c r="T67" s="22">
        <f t="shared" si="1"/>
        <v>2</v>
      </c>
      <c r="U67" s="22">
        <f t="shared" si="2"/>
        <v>2</v>
      </c>
      <c r="V67" s="22">
        <f t="shared" si="3"/>
        <v>2</v>
      </c>
      <c r="W67" s="22">
        <f t="shared" si="4"/>
        <v>2</v>
      </c>
      <c r="X67" s="22">
        <f t="shared" si="5"/>
        <v>2</v>
      </c>
      <c r="Y67" s="22">
        <f t="shared" si="6"/>
        <v>2</v>
      </c>
      <c r="Z67" s="22">
        <f t="shared" si="7"/>
        <v>2</v>
      </c>
      <c r="AA67" s="22">
        <f t="shared" si="8"/>
        <v>2</v>
      </c>
      <c r="AB67" s="22">
        <f t="shared" si="9"/>
        <v>2</v>
      </c>
      <c r="AC67" s="22">
        <f t="shared" si="10"/>
        <v>2</v>
      </c>
      <c r="AD67" s="66"/>
      <c r="AE67" s="66"/>
      <c r="AF67" s="66"/>
      <c r="AG67" s="66"/>
    </row>
    <row r="68" spans="1:33" ht="14.25">
      <c r="A68" s="23" t="s">
        <v>185</v>
      </c>
      <c r="B68" s="24">
        <f t="shared" si="0"/>
        <v>0</v>
      </c>
      <c r="C68" s="25">
        <v>60</v>
      </c>
      <c r="D68" s="66"/>
      <c r="E68" s="66"/>
      <c r="F68" s="66"/>
      <c r="G68" s="66"/>
      <c r="H68" s="66"/>
      <c r="I68" s="66"/>
      <c r="J68" s="66"/>
      <c r="K68" s="66"/>
      <c r="L68" s="66"/>
      <c r="M68" s="66"/>
      <c r="N68" s="66"/>
      <c r="O68" s="66"/>
      <c r="P68" s="66"/>
      <c r="Q68" s="66"/>
      <c r="R68" s="66"/>
      <c r="S68" s="66"/>
      <c r="T68" s="22">
        <f t="shared" si="1"/>
        <v>2</v>
      </c>
      <c r="U68" s="22">
        <f t="shared" si="2"/>
        <v>2</v>
      </c>
      <c r="V68" s="22">
        <f t="shared" si="3"/>
        <v>2</v>
      </c>
      <c r="W68" s="22">
        <f t="shared" si="4"/>
        <v>2</v>
      </c>
      <c r="X68" s="22">
        <f t="shared" si="5"/>
        <v>2</v>
      </c>
      <c r="Y68" s="22">
        <f t="shared" si="6"/>
        <v>2</v>
      </c>
      <c r="Z68" s="22">
        <f t="shared" si="7"/>
        <v>2</v>
      </c>
      <c r="AA68" s="22">
        <f t="shared" si="8"/>
        <v>2</v>
      </c>
      <c r="AB68" s="22">
        <f t="shared" si="9"/>
        <v>2</v>
      </c>
      <c r="AC68" s="22">
        <f t="shared" si="10"/>
        <v>2</v>
      </c>
      <c r="AD68" s="66"/>
      <c r="AE68" s="66"/>
      <c r="AF68" s="66"/>
      <c r="AG68" s="66"/>
    </row>
    <row r="69" spans="1:33" ht="14.25">
      <c r="A69" s="23" t="s">
        <v>186</v>
      </c>
      <c r="B69" s="24">
        <f t="shared" si="0"/>
        <v>0</v>
      </c>
      <c r="C69" s="25">
        <v>61</v>
      </c>
      <c r="D69" s="66"/>
      <c r="E69" s="66"/>
      <c r="F69" s="66"/>
      <c r="G69" s="66"/>
      <c r="H69" s="66"/>
      <c r="I69" s="66"/>
      <c r="J69" s="66"/>
      <c r="K69" s="66"/>
      <c r="L69" s="66"/>
      <c r="M69" s="66"/>
      <c r="N69" s="66"/>
      <c r="O69" s="66"/>
      <c r="P69" s="66"/>
      <c r="Q69" s="66"/>
      <c r="R69" s="66"/>
      <c r="S69" s="66"/>
      <c r="T69" s="22">
        <f t="shared" si="1"/>
        <v>2</v>
      </c>
      <c r="U69" s="22">
        <f t="shared" si="2"/>
        <v>2</v>
      </c>
      <c r="V69" s="22">
        <f t="shared" si="3"/>
        <v>2</v>
      </c>
      <c r="W69" s="22">
        <f t="shared" si="4"/>
        <v>2</v>
      </c>
      <c r="X69" s="22">
        <f t="shared" si="5"/>
        <v>2</v>
      </c>
      <c r="Y69" s="22">
        <f t="shared" si="6"/>
        <v>2</v>
      </c>
      <c r="Z69" s="22">
        <f t="shared" si="7"/>
        <v>2</v>
      </c>
      <c r="AA69" s="22">
        <f t="shared" si="8"/>
        <v>2</v>
      </c>
      <c r="AB69" s="22">
        <f t="shared" si="9"/>
        <v>2</v>
      </c>
      <c r="AC69" s="22">
        <f t="shared" si="10"/>
        <v>2</v>
      </c>
      <c r="AD69" s="66"/>
      <c r="AE69" s="66"/>
      <c r="AF69" s="66"/>
      <c r="AG69" s="66"/>
    </row>
    <row r="70" spans="1:33" ht="14.25">
      <c r="A70" s="23" t="s">
        <v>187</v>
      </c>
      <c r="B70" s="24">
        <f t="shared" si="0"/>
        <v>0</v>
      </c>
      <c r="C70" s="25">
        <v>62</v>
      </c>
      <c r="D70" s="66"/>
      <c r="E70" s="66"/>
      <c r="F70" s="66"/>
      <c r="G70" s="66"/>
      <c r="H70" s="66"/>
      <c r="I70" s="66"/>
      <c r="J70" s="66"/>
      <c r="K70" s="66"/>
      <c r="L70" s="66"/>
      <c r="M70" s="66"/>
      <c r="N70" s="66"/>
      <c r="O70" s="66"/>
      <c r="P70" s="66"/>
      <c r="Q70" s="66"/>
      <c r="R70" s="66"/>
      <c r="S70" s="66"/>
      <c r="T70" s="22">
        <f t="shared" si="1"/>
        <v>2</v>
      </c>
      <c r="U70" s="22">
        <f t="shared" si="2"/>
        <v>2</v>
      </c>
      <c r="V70" s="22">
        <f t="shared" si="3"/>
        <v>2</v>
      </c>
      <c r="W70" s="22">
        <f t="shared" si="4"/>
        <v>2</v>
      </c>
      <c r="X70" s="22">
        <f t="shared" si="5"/>
        <v>2</v>
      </c>
      <c r="Y70" s="22">
        <f t="shared" si="6"/>
        <v>2</v>
      </c>
      <c r="Z70" s="22">
        <f t="shared" si="7"/>
        <v>2</v>
      </c>
      <c r="AA70" s="22">
        <f t="shared" si="8"/>
        <v>2</v>
      </c>
      <c r="AB70" s="22">
        <f t="shared" si="9"/>
        <v>2</v>
      </c>
      <c r="AC70" s="22">
        <f t="shared" si="10"/>
        <v>2</v>
      </c>
      <c r="AD70" s="66"/>
      <c r="AE70" s="66"/>
      <c r="AF70" s="66"/>
      <c r="AG70" s="66"/>
    </row>
    <row r="71" spans="1:33" ht="14.25">
      <c r="A71" s="23" t="s">
        <v>188</v>
      </c>
      <c r="B71" s="24">
        <f t="shared" si="0"/>
        <v>0</v>
      </c>
      <c r="C71" s="25">
        <v>63</v>
      </c>
      <c r="D71" s="66"/>
      <c r="E71" s="66"/>
      <c r="F71" s="66"/>
      <c r="G71" s="66"/>
      <c r="H71" s="66"/>
      <c r="I71" s="66"/>
      <c r="J71" s="66"/>
      <c r="K71" s="66"/>
      <c r="L71" s="66"/>
      <c r="M71" s="66"/>
      <c r="N71" s="66"/>
      <c r="O71" s="66"/>
      <c r="P71" s="66"/>
      <c r="Q71" s="66"/>
      <c r="R71" s="66"/>
      <c r="S71" s="66"/>
      <c r="T71" s="22">
        <f t="shared" si="1"/>
        <v>2</v>
      </c>
      <c r="U71" s="22">
        <f t="shared" si="2"/>
        <v>2</v>
      </c>
      <c r="V71" s="22">
        <f t="shared" si="3"/>
        <v>2</v>
      </c>
      <c r="W71" s="22">
        <f t="shared" si="4"/>
        <v>2</v>
      </c>
      <c r="X71" s="22">
        <f t="shared" si="5"/>
        <v>2</v>
      </c>
      <c r="Y71" s="22">
        <f t="shared" si="6"/>
        <v>2</v>
      </c>
      <c r="Z71" s="22">
        <f t="shared" si="7"/>
        <v>2</v>
      </c>
      <c r="AA71" s="22">
        <f t="shared" si="8"/>
        <v>2</v>
      </c>
      <c r="AB71" s="22">
        <f t="shared" si="9"/>
        <v>2</v>
      </c>
      <c r="AC71" s="22">
        <f t="shared" si="10"/>
        <v>2</v>
      </c>
      <c r="AD71" s="66"/>
      <c r="AE71" s="66"/>
      <c r="AF71" s="66"/>
      <c r="AG71" s="66"/>
    </row>
    <row r="72" spans="1:33" ht="14.25">
      <c r="A72" s="23" t="s">
        <v>189</v>
      </c>
      <c r="B72" s="24">
        <f t="shared" si="0"/>
        <v>0</v>
      </c>
      <c r="C72" s="25">
        <v>64</v>
      </c>
      <c r="D72" s="66"/>
      <c r="E72" s="66"/>
      <c r="F72" s="66"/>
      <c r="G72" s="66"/>
      <c r="H72" s="66"/>
      <c r="I72" s="66"/>
      <c r="J72" s="66"/>
      <c r="K72" s="66"/>
      <c r="L72" s="66"/>
      <c r="M72" s="66"/>
      <c r="N72" s="66"/>
      <c r="O72" s="66"/>
      <c r="P72" s="66"/>
      <c r="Q72" s="66"/>
      <c r="R72" s="66"/>
      <c r="S72" s="66"/>
      <c r="T72" s="22">
        <f t="shared" si="1"/>
        <v>2</v>
      </c>
      <c r="U72" s="22">
        <f t="shared" si="2"/>
        <v>2</v>
      </c>
      <c r="V72" s="22">
        <f t="shared" si="3"/>
        <v>2</v>
      </c>
      <c r="W72" s="22">
        <f t="shared" si="4"/>
        <v>2</v>
      </c>
      <c r="X72" s="22">
        <f t="shared" si="5"/>
        <v>2</v>
      </c>
      <c r="Y72" s="22">
        <f t="shared" si="6"/>
        <v>2</v>
      </c>
      <c r="Z72" s="22">
        <f t="shared" si="7"/>
        <v>2</v>
      </c>
      <c r="AA72" s="22">
        <f t="shared" si="8"/>
        <v>2</v>
      </c>
      <c r="AB72" s="22">
        <f t="shared" si="9"/>
        <v>2</v>
      </c>
      <c r="AC72" s="22">
        <f t="shared" si="10"/>
        <v>2</v>
      </c>
      <c r="AD72" s="66"/>
      <c r="AE72" s="66"/>
      <c r="AF72" s="66"/>
      <c r="AG72" s="66"/>
    </row>
    <row r="73" spans="1:33" ht="14.25">
      <c r="A73" s="23" t="s">
        <v>190</v>
      </c>
      <c r="B73" s="24">
        <f t="shared" si="0"/>
        <v>0</v>
      </c>
      <c r="C73" s="25">
        <v>65</v>
      </c>
      <c r="D73" s="66"/>
      <c r="E73" s="66"/>
      <c r="F73" s="66"/>
      <c r="G73" s="66"/>
      <c r="H73" s="66"/>
      <c r="I73" s="66"/>
      <c r="J73" s="66"/>
      <c r="K73" s="66"/>
      <c r="L73" s="66"/>
      <c r="M73" s="66"/>
      <c r="N73" s="66"/>
      <c r="O73" s="66"/>
      <c r="P73" s="66"/>
      <c r="Q73" s="66"/>
      <c r="R73" s="66"/>
      <c r="S73" s="66"/>
      <c r="T73" s="22">
        <f t="shared" si="1"/>
        <v>2</v>
      </c>
      <c r="U73" s="22">
        <f t="shared" si="2"/>
        <v>2</v>
      </c>
      <c r="V73" s="22">
        <f t="shared" si="3"/>
        <v>2</v>
      </c>
      <c r="W73" s="22">
        <f t="shared" si="4"/>
        <v>2</v>
      </c>
      <c r="X73" s="22">
        <f t="shared" si="5"/>
        <v>2</v>
      </c>
      <c r="Y73" s="22">
        <f t="shared" si="6"/>
        <v>2</v>
      </c>
      <c r="Z73" s="22">
        <f t="shared" si="7"/>
        <v>2</v>
      </c>
      <c r="AA73" s="22">
        <f t="shared" si="8"/>
        <v>2</v>
      </c>
      <c r="AB73" s="22">
        <f t="shared" si="9"/>
        <v>2</v>
      </c>
      <c r="AC73" s="22">
        <f t="shared" si="10"/>
        <v>2</v>
      </c>
      <c r="AD73" s="66"/>
      <c r="AE73" s="66"/>
      <c r="AF73" s="66"/>
      <c r="AG73" s="66"/>
    </row>
    <row r="74" spans="1:33" ht="14.25">
      <c r="A74" s="23" t="s">
        <v>191</v>
      </c>
      <c r="B74" s="24">
        <f aca="true" t="shared" si="11" ref="B74:B88">+$B$2</f>
        <v>0</v>
      </c>
      <c r="C74" s="25">
        <v>66</v>
      </c>
      <c r="D74" s="66"/>
      <c r="E74" s="66"/>
      <c r="F74" s="66"/>
      <c r="G74" s="66"/>
      <c r="H74" s="66"/>
      <c r="I74" s="66"/>
      <c r="J74" s="66"/>
      <c r="K74" s="66"/>
      <c r="L74" s="66"/>
      <c r="M74" s="66"/>
      <c r="N74" s="66"/>
      <c r="O74" s="66"/>
      <c r="P74" s="66"/>
      <c r="Q74" s="66"/>
      <c r="R74" s="66"/>
      <c r="S74" s="66"/>
      <c r="T74" s="22">
        <f aca="true" t="shared" si="12" ref="T74:T88">IF(D74=2,1,2)</f>
        <v>2</v>
      </c>
      <c r="U74" s="22">
        <f aca="true" t="shared" si="13" ref="U74:U88">IF(AND(E74=1,OR(F74=1,F74=8),G74=1,H74=1,I74=1,J74=1,K74=1,L74=1,M74=1,N74=1,O74=1,P74=1,Q74=1,R74=1,S74=1),1,2)</f>
        <v>2</v>
      </c>
      <c r="V74" s="22">
        <f aca="true" t="shared" si="14" ref="V74:V88">IF(OR(D74=2,OR(E74=2,F74=2,G74=2,H74=2,I74=2,J74=2,K74=2,L74=2,M74=2,N74=2,O74=2,P74=2,Q74=2,R74=2,S74=2)),1,2)</f>
        <v>2</v>
      </c>
      <c r="W74" s="22">
        <f aca="true" t="shared" si="15" ref="W74:W88">IF(OR(D74=2,AND(E74=2,G74=2,H74=2)),1,2)</f>
        <v>2</v>
      </c>
      <c r="X74" s="22">
        <f aca="true" t="shared" si="16" ref="X74:X88">IF(OR(D74=2,J74=2),1,2)</f>
        <v>2</v>
      </c>
      <c r="Y74" s="22">
        <f aca="true" t="shared" si="17" ref="Y74:Y88">IF(OR(D74=2,OR(I74=2,N74=2,R74=2)),1,2)</f>
        <v>2</v>
      </c>
      <c r="Z74" s="22">
        <f aca="true" t="shared" si="18" ref="Z74:Z88">IF(OR(D74=2,OR(K74=2,O74=2,S74=2)),1,2)</f>
        <v>2</v>
      </c>
      <c r="AA74" s="22">
        <f aca="true" t="shared" si="19" ref="AA74:AA88">IF(OR(D74=2,L74=2),1,2)</f>
        <v>2</v>
      </c>
      <c r="AB74" s="22">
        <f aca="true" t="shared" si="20" ref="AB74:AB88">IF(OR(D74=2,OR(E74=2,M74=2,P74=2)),1,2)</f>
        <v>2</v>
      </c>
      <c r="AC74" s="22">
        <f aca="true" t="shared" si="21" ref="AC74:AC88">IF(OR(D74=2,AND(P74=2,Q74=2,R74=2,S74=2)),1,2)</f>
        <v>2</v>
      </c>
      <c r="AD74" s="66"/>
      <c r="AE74" s="66"/>
      <c r="AF74" s="66"/>
      <c r="AG74" s="66"/>
    </row>
    <row r="75" spans="1:33" ht="14.25">
      <c r="A75" s="23" t="s">
        <v>192</v>
      </c>
      <c r="B75" s="24">
        <f t="shared" si="11"/>
        <v>0</v>
      </c>
      <c r="C75" s="25">
        <v>67</v>
      </c>
      <c r="D75" s="66"/>
      <c r="E75" s="66"/>
      <c r="F75" s="66"/>
      <c r="G75" s="66"/>
      <c r="H75" s="66"/>
      <c r="I75" s="66"/>
      <c r="J75" s="66"/>
      <c r="K75" s="66"/>
      <c r="L75" s="66"/>
      <c r="M75" s="66"/>
      <c r="N75" s="66"/>
      <c r="O75" s="66"/>
      <c r="P75" s="66"/>
      <c r="Q75" s="66"/>
      <c r="R75" s="66"/>
      <c r="S75" s="66"/>
      <c r="T75" s="22">
        <f t="shared" si="12"/>
        <v>2</v>
      </c>
      <c r="U75" s="22">
        <f t="shared" si="13"/>
        <v>2</v>
      </c>
      <c r="V75" s="22">
        <f t="shared" si="14"/>
        <v>2</v>
      </c>
      <c r="W75" s="22">
        <f t="shared" si="15"/>
        <v>2</v>
      </c>
      <c r="X75" s="22">
        <f t="shared" si="16"/>
        <v>2</v>
      </c>
      <c r="Y75" s="22">
        <f t="shared" si="17"/>
        <v>2</v>
      </c>
      <c r="Z75" s="22">
        <f t="shared" si="18"/>
        <v>2</v>
      </c>
      <c r="AA75" s="22">
        <f t="shared" si="19"/>
        <v>2</v>
      </c>
      <c r="AB75" s="22">
        <f t="shared" si="20"/>
        <v>2</v>
      </c>
      <c r="AC75" s="22">
        <f t="shared" si="21"/>
        <v>2</v>
      </c>
      <c r="AD75" s="66"/>
      <c r="AE75" s="66"/>
      <c r="AF75" s="66"/>
      <c r="AG75" s="66"/>
    </row>
    <row r="76" spans="1:33" ht="14.25">
      <c r="A76" s="23" t="s">
        <v>193</v>
      </c>
      <c r="B76" s="24">
        <f t="shared" si="11"/>
        <v>0</v>
      </c>
      <c r="C76" s="25">
        <v>68</v>
      </c>
      <c r="D76" s="66"/>
      <c r="E76" s="66"/>
      <c r="F76" s="66"/>
      <c r="G76" s="66"/>
      <c r="H76" s="66"/>
      <c r="I76" s="66"/>
      <c r="J76" s="66"/>
      <c r="K76" s="66"/>
      <c r="L76" s="66"/>
      <c r="M76" s="66"/>
      <c r="N76" s="66"/>
      <c r="O76" s="66"/>
      <c r="P76" s="66"/>
      <c r="Q76" s="66"/>
      <c r="R76" s="66"/>
      <c r="S76" s="66"/>
      <c r="T76" s="22">
        <f t="shared" si="12"/>
        <v>2</v>
      </c>
      <c r="U76" s="22">
        <f t="shared" si="13"/>
        <v>2</v>
      </c>
      <c r="V76" s="22">
        <f t="shared" si="14"/>
        <v>2</v>
      </c>
      <c r="W76" s="22">
        <f t="shared" si="15"/>
        <v>2</v>
      </c>
      <c r="X76" s="22">
        <f t="shared" si="16"/>
        <v>2</v>
      </c>
      <c r="Y76" s="22">
        <f t="shared" si="17"/>
        <v>2</v>
      </c>
      <c r="Z76" s="22">
        <f t="shared" si="18"/>
        <v>2</v>
      </c>
      <c r="AA76" s="22">
        <f t="shared" si="19"/>
        <v>2</v>
      </c>
      <c r="AB76" s="22">
        <f t="shared" si="20"/>
        <v>2</v>
      </c>
      <c r="AC76" s="22">
        <f t="shared" si="21"/>
        <v>2</v>
      </c>
      <c r="AD76" s="66"/>
      <c r="AE76" s="66"/>
      <c r="AF76" s="66"/>
      <c r="AG76" s="66"/>
    </row>
    <row r="77" spans="1:33" ht="14.25">
      <c r="A77" s="23" t="s">
        <v>194</v>
      </c>
      <c r="B77" s="24">
        <f t="shared" si="11"/>
        <v>0</v>
      </c>
      <c r="C77" s="25">
        <v>69</v>
      </c>
      <c r="D77" s="66"/>
      <c r="E77" s="66"/>
      <c r="F77" s="66"/>
      <c r="G77" s="66"/>
      <c r="H77" s="66"/>
      <c r="I77" s="66"/>
      <c r="J77" s="66"/>
      <c r="K77" s="66"/>
      <c r="L77" s="66"/>
      <c r="M77" s="66"/>
      <c r="N77" s="66"/>
      <c r="O77" s="66"/>
      <c r="P77" s="66"/>
      <c r="Q77" s="66"/>
      <c r="R77" s="66"/>
      <c r="S77" s="66"/>
      <c r="T77" s="22">
        <f t="shared" si="12"/>
        <v>2</v>
      </c>
      <c r="U77" s="22">
        <f t="shared" si="13"/>
        <v>2</v>
      </c>
      <c r="V77" s="22">
        <f t="shared" si="14"/>
        <v>2</v>
      </c>
      <c r="W77" s="22">
        <f t="shared" si="15"/>
        <v>2</v>
      </c>
      <c r="X77" s="22">
        <f t="shared" si="16"/>
        <v>2</v>
      </c>
      <c r="Y77" s="22">
        <f t="shared" si="17"/>
        <v>2</v>
      </c>
      <c r="Z77" s="22">
        <f t="shared" si="18"/>
        <v>2</v>
      </c>
      <c r="AA77" s="22">
        <f t="shared" si="19"/>
        <v>2</v>
      </c>
      <c r="AB77" s="22">
        <f t="shared" si="20"/>
        <v>2</v>
      </c>
      <c r="AC77" s="22">
        <f t="shared" si="21"/>
        <v>2</v>
      </c>
      <c r="AD77" s="66"/>
      <c r="AE77" s="66"/>
      <c r="AF77" s="66"/>
      <c r="AG77" s="66"/>
    </row>
    <row r="78" spans="1:33" ht="14.25">
      <c r="A78" s="23" t="s">
        <v>195</v>
      </c>
      <c r="B78" s="24">
        <f t="shared" si="11"/>
        <v>0</v>
      </c>
      <c r="C78" s="25">
        <v>70</v>
      </c>
      <c r="D78" s="66"/>
      <c r="E78" s="66"/>
      <c r="F78" s="66"/>
      <c r="G78" s="66"/>
      <c r="H78" s="66"/>
      <c r="I78" s="66"/>
      <c r="J78" s="66"/>
      <c r="K78" s="66"/>
      <c r="L78" s="66"/>
      <c r="M78" s="66"/>
      <c r="N78" s="66"/>
      <c r="O78" s="66"/>
      <c r="P78" s="66"/>
      <c r="Q78" s="66"/>
      <c r="R78" s="66"/>
      <c r="S78" s="66"/>
      <c r="T78" s="22">
        <f t="shared" si="12"/>
        <v>2</v>
      </c>
      <c r="U78" s="22">
        <f t="shared" si="13"/>
        <v>2</v>
      </c>
      <c r="V78" s="22">
        <f t="shared" si="14"/>
        <v>2</v>
      </c>
      <c r="W78" s="22">
        <f t="shared" si="15"/>
        <v>2</v>
      </c>
      <c r="X78" s="22">
        <f t="shared" si="16"/>
        <v>2</v>
      </c>
      <c r="Y78" s="22">
        <f t="shared" si="17"/>
        <v>2</v>
      </c>
      <c r="Z78" s="22">
        <f t="shared" si="18"/>
        <v>2</v>
      </c>
      <c r="AA78" s="22">
        <f t="shared" si="19"/>
        <v>2</v>
      </c>
      <c r="AB78" s="22">
        <f t="shared" si="20"/>
        <v>2</v>
      </c>
      <c r="AC78" s="22">
        <f t="shared" si="21"/>
        <v>2</v>
      </c>
      <c r="AD78" s="66"/>
      <c r="AE78" s="66"/>
      <c r="AF78" s="66"/>
      <c r="AG78" s="66"/>
    </row>
    <row r="79" spans="1:33" ht="14.25">
      <c r="A79" s="23" t="s">
        <v>196</v>
      </c>
      <c r="B79" s="24">
        <f t="shared" si="11"/>
        <v>0</v>
      </c>
      <c r="C79" s="25">
        <v>71</v>
      </c>
      <c r="D79" s="66"/>
      <c r="E79" s="66"/>
      <c r="F79" s="66"/>
      <c r="G79" s="66"/>
      <c r="H79" s="66"/>
      <c r="I79" s="66"/>
      <c r="J79" s="66"/>
      <c r="K79" s="66"/>
      <c r="L79" s="66"/>
      <c r="M79" s="66"/>
      <c r="N79" s="66"/>
      <c r="O79" s="66"/>
      <c r="P79" s="66"/>
      <c r="Q79" s="66"/>
      <c r="R79" s="66"/>
      <c r="S79" s="66"/>
      <c r="T79" s="22">
        <f t="shared" si="12"/>
        <v>2</v>
      </c>
      <c r="U79" s="22">
        <f t="shared" si="13"/>
        <v>2</v>
      </c>
      <c r="V79" s="22">
        <f t="shared" si="14"/>
        <v>2</v>
      </c>
      <c r="W79" s="22">
        <f t="shared" si="15"/>
        <v>2</v>
      </c>
      <c r="X79" s="22">
        <f t="shared" si="16"/>
        <v>2</v>
      </c>
      <c r="Y79" s="22">
        <f t="shared" si="17"/>
        <v>2</v>
      </c>
      <c r="Z79" s="22">
        <f t="shared" si="18"/>
        <v>2</v>
      </c>
      <c r="AA79" s="22">
        <f t="shared" si="19"/>
        <v>2</v>
      </c>
      <c r="AB79" s="22">
        <f t="shared" si="20"/>
        <v>2</v>
      </c>
      <c r="AC79" s="22">
        <f t="shared" si="21"/>
        <v>2</v>
      </c>
      <c r="AD79" s="66"/>
      <c r="AE79" s="66"/>
      <c r="AF79" s="66"/>
      <c r="AG79" s="66"/>
    </row>
    <row r="80" spans="1:33" ht="14.25">
      <c r="A80" s="23" t="s">
        <v>197</v>
      </c>
      <c r="B80" s="24">
        <f t="shared" si="11"/>
        <v>0</v>
      </c>
      <c r="C80" s="25">
        <v>72</v>
      </c>
      <c r="D80" s="66"/>
      <c r="E80" s="66"/>
      <c r="F80" s="66"/>
      <c r="G80" s="66"/>
      <c r="H80" s="66"/>
      <c r="I80" s="66"/>
      <c r="J80" s="66"/>
      <c r="K80" s="66"/>
      <c r="L80" s="66"/>
      <c r="M80" s="66"/>
      <c r="N80" s="66"/>
      <c r="O80" s="66"/>
      <c r="P80" s="66"/>
      <c r="Q80" s="66"/>
      <c r="R80" s="66"/>
      <c r="S80" s="66"/>
      <c r="T80" s="22">
        <f t="shared" si="12"/>
        <v>2</v>
      </c>
      <c r="U80" s="22">
        <f t="shared" si="13"/>
        <v>2</v>
      </c>
      <c r="V80" s="22">
        <f t="shared" si="14"/>
        <v>2</v>
      </c>
      <c r="W80" s="22">
        <f t="shared" si="15"/>
        <v>2</v>
      </c>
      <c r="X80" s="22">
        <f t="shared" si="16"/>
        <v>2</v>
      </c>
      <c r="Y80" s="22">
        <f t="shared" si="17"/>
        <v>2</v>
      </c>
      <c r="Z80" s="22">
        <f t="shared" si="18"/>
        <v>2</v>
      </c>
      <c r="AA80" s="22">
        <f t="shared" si="19"/>
        <v>2</v>
      </c>
      <c r="AB80" s="22">
        <f t="shared" si="20"/>
        <v>2</v>
      </c>
      <c r="AC80" s="22">
        <f t="shared" si="21"/>
        <v>2</v>
      </c>
      <c r="AD80" s="66"/>
      <c r="AE80" s="66"/>
      <c r="AF80" s="66"/>
      <c r="AG80" s="66"/>
    </row>
    <row r="81" spans="1:33" ht="14.25">
      <c r="A81" s="23" t="s">
        <v>198</v>
      </c>
      <c r="B81" s="24">
        <f t="shared" si="11"/>
        <v>0</v>
      </c>
      <c r="C81" s="25">
        <v>73</v>
      </c>
      <c r="D81" s="66"/>
      <c r="E81" s="66"/>
      <c r="F81" s="66"/>
      <c r="G81" s="66"/>
      <c r="H81" s="66"/>
      <c r="I81" s="66"/>
      <c r="J81" s="66"/>
      <c r="K81" s="66"/>
      <c r="L81" s="66"/>
      <c r="M81" s="66"/>
      <c r="N81" s="66"/>
      <c r="O81" s="66"/>
      <c r="P81" s="66"/>
      <c r="Q81" s="66"/>
      <c r="R81" s="66"/>
      <c r="S81" s="66"/>
      <c r="T81" s="22">
        <f t="shared" si="12"/>
        <v>2</v>
      </c>
      <c r="U81" s="22">
        <f t="shared" si="13"/>
        <v>2</v>
      </c>
      <c r="V81" s="22">
        <f t="shared" si="14"/>
        <v>2</v>
      </c>
      <c r="W81" s="22">
        <f t="shared" si="15"/>
        <v>2</v>
      </c>
      <c r="X81" s="22">
        <f t="shared" si="16"/>
        <v>2</v>
      </c>
      <c r="Y81" s="22">
        <f t="shared" si="17"/>
        <v>2</v>
      </c>
      <c r="Z81" s="22">
        <f t="shared" si="18"/>
        <v>2</v>
      </c>
      <c r="AA81" s="22">
        <f t="shared" si="19"/>
        <v>2</v>
      </c>
      <c r="AB81" s="22">
        <f t="shared" si="20"/>
        <v>2</v>
      </c>
      <c r="AC81" s="22">
        <f t="shared" si="21"/>
        <v>2</v>
      </c>
      <c r="AD81" s="66"/>
      <c r="AE81" s="66"/>
      <c r="AF81" s="66"/>
      <c r="AG81" s="66"/>
    </row>
    <row r="82" spans="1:33" ht="14.25">
      <c r="A82" s="23" t="s">
        <v>199</v>
      </c>
      <c r="B82" s="24">
        <f t="shared" si="11"/>
        <v>0</v>
      </c>
      <c r="C82" s="25">
        <v>74</v>
      </c>
      <c r="D82" s="66"/>
      <c r="E82" s="66"/>
      <c r="F82" s="66"/>
      <c r="G82" s="66"/>
      <c r="H82" s="66"/>
      <c r="I82" s="66"/>
      <c r="J82" s="66"/>
      <c r="K82" s="66"/>
      <c r="L82" s="66"/>
      <c r="M82" s="66"/>
      <c r="N82" s="66"/>
      <c r="O82" s="66"/>
      <c r="P82" s="66"/>
      <c r="Q82" s="66"/>
      <c r="R82" s="66"/>
      <c r="S82" s="66"/>
      <c r="T82" s="22">
        <f t="shared" si="12"/>
        <v>2</v>
      </c>
      <c r="U82" s="22">
        <f t="shared" si="13"/>
        <v>2</v>
      </c>
      <c r="V82" s="22">
        <f t="shared" si="14"/>
        <v>2</v>
      </c>
      <c r="W82" s="22">
        <f t="shared" si="15"/>
        <v>2</v>
      </c>
      <c r="X82" s="22">
        <f t="shared" si="16"/>
        <v>2</v>
      </c>
      <c r="Y82" s="22">
        <f t="shared" si="17"/>
        <v>2</v>
      </c>
      <c r="Z82" s="22">
        <f t="shared" si="18"/>
        <v>2</v>
      </c>
      <c r="AA82" s="22">
        <f t="shared" si="19"/>
        <v>2</v>
      </c>
      <c r="AB82" s="22">
        <f t="shared" si="20"/>
        <v>2</v>
      </c>
      <c r="AC82" s="22">
        <f t="shared" si="21"/>
        <v>2</v>
      </c>
      <c r="AD82" s="66"/>
      <c r="AE82" s="66"/>
      <c r="AF82" s="66"/>
      <c r="AG82" s="66"/>
    </row>
    <row r="83" spans="1:33" ht="14.25">
      <c r="A83" s="23" t="s">
        <v>200</v>
      </c>
      <c r="B83" s="24">
        <f t="shared" si="11"/>
        <v>0</v>
      </c>
      <c r="C83" s="25">
        <v>75</v>
      </c>
      <c r="D83" s="66"/>
      <c r="E83" s="66"/>
      <c r="F83" s="66"/>
      <c r="G83" s="66"/>
      <c r="H83" s="66"/>
      <c r="I83" s="66"/>
      <c r="J83" s="66"/>
      <c r="K83" s="66"/>
      <c r="L83" s="66"/>
      <c r="M83" s="66"/>
      <c r="N83" s="66"/>
      <c r="O83" s="66"/>
      <c r="P83" s="66"/>
      <c r="Q83" s="66"/>
      <c r="R83" s="66"/>
      <c r="S83" s="66"/>
      <c r="T83" s="22">
        <f t="shared" si="12"/>
        <v>2</v>
      </c>
      <c r="U83" s="22">
        <f t="shared" si="13"/>
        <v>2</v>
      </c>
      <c r="V83" s="22">
        <f t="shared" si="14"/>
        <v>2</v>
      </c>
      <c r="W83" s="22">
        <f t="shared" si="15"/>
        <v>2</v>
      </c>
      <c r="X83" s="22">
        <f t="shared" si="16"/>
        <v>2</v>
      </c>
      <c r="Y83" s="22">
        <f t="shared" si="17"/>
        <v>2</v>
      </c>
      <c r="Z83" s="22">
        <f t="shared" si="18"/>
        <v>2</v>
      </c>
      <c r="AA83" s="22">
        <f t="shared" si="19"/>
        <v>2</v>
      </c>
      <c r="AB83" s="22">
        <f t="shared" si="20"/>
        <v>2</v>
      </c>
      <c r="AC83" s="22">
        <f t="shared" si="21"/>
        <v>2</v>
      </c>
      <c r="AD83" s="66"/>
      <c r="AE83" s="66"/>
      <c r="AF83" s="66"/>
      <c r="AG83" s="66"/>
    </row>
    <row r="84" spans="1:33" ht="14.25">
      <c r="A84" s="23" t="s">
        <v>201</v>
      </c>
      <c r="B84" s="24">
        <f t="shared" si="11"/>
        <v>0</v>
      </c>
      <c r="C84" s="25">
        <v>76</v>
      </c>
      <c r="D84" s="66"/>
      <c r="E84" s="66"/>
      <c r="F84" s="66"/>
      <c r="G84" s="66"/>
      <c r="H84" s="66"/>
      <c r="I84" s="66"/>
      <c r="J84" s="66"/>
      <c r="K84" s="66"/>
      <c r="L84" s="66"/>
      <c r="M84" s="66"/>
      <c r="N84" s="66"/>
      <c r="O84" s="66"/>
      <c r="P84" s="66"/>
      <c r="Q84" s="66"/>
      <c r="R84" s="66"/>
      <c r="S84" s="66"/>
      <c r="T84" s="22">
        <f t="shared" si="12"/>
        <v>2</v>
      </c>
      <c r="U84" s="22">
        <f t="shared" si="13"/>
        <v>2</v>
      </c>
      <c r="V84" s="22">
        <f t="shared" si="14"/>
        <v>2</v>
      </c>
      <c r="W84" s="22">
        <f t="shared" si="15"/>
        <v>2</v>
      </c>
      <c r="X84" s="22">
        <f t="shared" si="16"/>
        <v>2</v>
      </c>
      <c r="Y84" s="22">
        <f t="shared" si="17"/>
        <v>2</v>
      </c>
      <c r="Z84" s="22">
        <f t="shared" si="18"/>
        <v>2</v>
      </c>
      <c r="AA84" s="22">
        <f t="shared" si="19"/>
        <v>2</v>
      </c>
      <c r="AB84" s="22">
        <f t="shared" si="20"/>
        <v>2</v>
      </c>
      <c r="AC84" s="22">
        <f t="shared" si="21"/>
        <v>2</v>
      </c>
      <c r="AD84" s="66"/>
      <c r="AE84" s="66"/>
      <c r="AF84" s="66"/>
      <c r="AG84" s="66"/>
    </row>
    <row r="85" spans="1:33" ht="14.25">
      <c r="A85" s="23" t="s">
        <v>202</v>
      </c>
      <c r="B85" s="24">
        <f t="shared" si="11"/>
        <v>0</v>
      </c>
      <c r="C85" s="25">
        <v>77</v>
      </c>
      <c r="D85" s="66"/>
      <c r="E85" s="66"/>
      <c r="F85" s="66"/>
      <c r="G85" s="66"/>
      <c r="H85" s="66"/>
      <c r="I85" s="66"/>
      <c r="J85" s="66"/>
      <c r="K85" s="66"/>
      <c r="L85" s="66"/>
      <c r="M85" s="66"/>
      <c r="N85" s="66"/>
      <c r="O85" s="66"/>
      <c r="P85" s="66"/>
      <c r="Q85" s="66"/>
      <c r="R85" s="66"/>
      <c r="S85" s="66"/>
      <c r="T85" s="22">
        <f t="shared" si="12"/>
        <v>2</v>
      </c>
      <c r="U85" s="22">
        <f t="shared" si="13"/>
        <v>2</v>
      </c>
      <c r="V85" s="22">
        <f t="shared" si="14"/>
        <v>2</v>
      </c>
      <c r="W85" s="22">
        <f t="shared" si="15"/>
        <v>2</v>
      </c>
      <c r="X85" s="22">
        <f t="shared" si="16"/>
        <v>2</v>
      </c>
      <c r="Y85" s="22">
        <f t="shared" si="17"/>
        <v>2</v>
      </c>
      <c r="Z85" s="22">
        <f t="shared" si="18"/>
        <v>2</v>
      </c>
      <c r="AA85" s="22">
        <f t="shared" si="19"/>
        <v>2</v>
      </c>
      <c r="AB85" s="22">
        <f t="shared" si="20"/>
        <v>2</v>
      </c>
      <c r="AC85" s="22">
        <f t="shared" si="21"/>
        <v>2</v>
      </c>
      <c r="AD85" s="66"/>
      <c r="AE85" s="66"/>
      <c r="AF85" s="66"/>
      <c r="AG85" s="66"/>
    </row>
    <row r="86" spans="1:33" ht="14.25">
      <c r="A86" s="23" t="s">
        <v>203</v>
      </c>
      <c r="B86" s="24">
        <f t="shared" si="11"/>
        <v>0</v>
      </c>
      <c r="C86" s="25">
        <v>78</v>
      </c>
      <c r="D86" s="66"/>
      <c r="E86" s="66"/>
      <c r="F86" s="66"/>
      <c r="G86" s="66"/>
      <c r="H86" s="66"/>
      <c r="I86" s="66"/>
      <c r="J86" s="66"/>
      <c r="K86" s="66"/>
      <c r="L86" s="66"/>
      <c r="M86" s="66"/>
      <c r="N86" s="66"/>
      <c r="O86" s="66"/>
      <c r="P86" s="66"/>
      <c r="Q86" s="66"/>
      <c r="R86" s="66"/>
      <c r="S86" s="66"/>
      <c r="T86" s="22">
        <f t="shared" si="12"/>
        <v>2</v>
      </c>
      <c r="U86" s="22">
        <f t="shared" si="13"/>
        <v>2</v>
      </c>
      <c r="V86" s="22">
        <f t="shared" si="14"/>
        <v>2</v>
      </c>
      <c r="W86" s="22">
        <f t="shared" si="15"/>
        <v>2</v>
      </c>
      <c r="X86" s="22">
        <f t="shared" si="16"/>
        <v>2</v>
      </c>
      <c r="Y86" s="22">
        <f t="shared" si="17"/>
        <v>2</v>
      </c>
      <c r="Z86" s="22">
        <f t="shared" si="18"/>
        <v>2</v>
      </c>
      <c r="AA86" s="22">
        <f t="shared" si="19"/>
        <v>2</v>
      </c>
      <c r="AB86" s="22">
        <f t="shared" si="20"/>
        <v>2</v>
      </c>
      <c r="AC86" s="22">
        <f t="shared" si="21"/>
        <v>2</v>
      </c>
      <c r="AD86" s="66"/>
      <c r="AE86" s="66"/>
      <c r="AF86" s="66"/>
      <c r="AG86" s="66"/>
    </row>
    <row r="87" spans="1:33" ht="14.25">
      <c r="A87" s="23" t="s">
        <v>204</v>
      </c>
      <c r="B87" s="24">
        <f t="shared" si="11"/>
        <v>0</v>
      </c>
      <c r="C87" s="25">
        <v>79</v>
      </c>
      <c r="D87" s="66"/>
      <c r="E87" s="66"/>
      <c r="F87" s="66"/>
      <c r="G87" s="66"/>
      <c r="H87" s="66"/>
      <c r="I87" s="66"/>
      <c r="J87" s="66"/>
      <c r="K87" s="66"/>
      <c r="L87" s="66"/>
      <c r="M87" s="66"/>
      <c r="N87" s="66"/>
      <c r="O87" s="66"/>
      <c r="P87" s="66"/>
      <c r="Q87" s="66"/>
      <c r="R87" s="66"/>
      <c r="S87" s="66"/>
      <c r="T87" s="22">
        <f t="shared" si="12"/>
        <v>2</v>
      </c>
      <c r="U87" s="22">
        <f t="shared" si="13"/>
        <v>2</v>
      </c>
      <c r="V87" s="22">
        <f t="shared" si="14"/>
        <v>2</v>
      </c>
      <c r="W87" s="22">
        <f t="shared" si="15"/>
        <v>2</v>
      </c>
      <c r="X87" s="22">
        <f t="shared" si="16"/>
        <v>2</v>
      </c>
      <c r="Y87" s="22">
        <f t="shared" si="17"/>
        <v>2</v>
      </c>
      <c r="Z87" s="22">
        <f t="shared" si="18"/>
        <v>2</v>
      </c>
      <c r="AA87" s="22">
        <f t="shared" si="19"/>
        <v>2</v>
      </c>
      <c r="AB87" s="22">
        <f t="shared" si="20"/>
        <v>2</v>
      </c>
      <c r="AC87" s="22">
        <f t="shared" si="21"/>
        <v>2</v>
      </c>
      <c r="AD87" s="66"/>
      <c r="AE87" s="66"/>
      <c r="AF87" s="66"/>
      <c r="AG87" s="66"/>
    </row>
    <row r="88" spans="1:33" ht="14.25">
      <c r="A88" s="23" t="s">
        <v>205</v>
      </c>
      <c r="B88" s="24">
        <f t="shared" si="11"/>
        <v>0</v>
      </c>
      <c r="C88" s="25">
        <v>80</v>
      </c>
      <c r="D88" s="66"/>
      <c r="E88" s="66"/>
      <c r="F88" s="66"/>
      <c r="G88" s="66"/>
      <c r="H88" s="66"/>
      <c r="I88" s="66"/>
      <c r="J88" s="66"/>
      <c r="K88" s="66"/>
      <c r="L88" s="66"/>
      <c r="M88" s="66"/>
      <c r="N88" s="66"/>
      <c r="O88" s="66"/>
      <c r="P88" s="66"/>
      <c r="Q88" s="66"/>
      <c r="R88" s="66"/>
      <c r="S88" s="66"/>
      <c r="T88" s="22">
        <f t="shared" si="12"/>
        <v>2</v>
      </c>
      <c r="U88" s="22">
        <f t="shared" si="13"/>
        <v>2</v>
      </c>
      <c r="V88" s="22">
        <f t="shared" si="14"/>
        <v>2</v>
      </c>
      <c r="W88" s="22">
        <f t="shared" si="15"/>
        <v>2</v>
      </c>
      <c r="X88" s="22">
        <f t="shared" si="16"/>
        <v>2</v>
      </c>
      <c r="Y88" s="22">
        <f t="shared" si="17"/>
        <v>2</v>
      </c>
      <c r="Z88" s="22">
        <f t="shared" si="18"/>
        <v>2</v>
      </c>
      <c r="AA88" s="22">
        <f t="shared" si="19"/>
        <v>2</v>
      </c>
      <c r="AB88" s="22">
        <f t="shared" si="20"/>
        <v>2</v>
      </c>
      <c r="AC88" s="22">
        <f t="shared" si="21"/>
        <v>2</v>
      </c>
      <c r="AD88" s="66"/>
      <c r="AE88" s="66"/>
      <c r="AF88" s="66"/>
      <c r="AG88" s="66"/>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password="F2E1" sheet="1"/>
  <mergeCells count="4">
    <mergeCell ref="N1:O1"/>
    <mergeCell ref="R1:S1"/>
    <mergeCell ref="K2:N2"/>
    <mergeCell ref="F2:G2"/>
  </mergeCells>
  <dataValidations count="2">
    <dataValidation type="list" allowBlank="1" showInputMessage="1" showErrorMessage="1" sqref="HC1 AD9:AG88 F9:F88">
      <formula1>$HC$1:$HC$3</formula1>
    </dataValidation>
    <dataValidation type="list" allowBlank="1" showInputMessage="1" showErrorMessage="1" sqref="G9:S88 D9:E88">
      <formula1>$HC$1:$HC$2</formula1>
    </dataValidation>
  </dataValidation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4.xml><?xml version="1.0" encoding="utf-8"?>
<worksheet xmlns="http://schemas.openxmlformats.org/spreadsheetml/2006/main" xmlns:r="http://schemas.openxmlformats.org/officeDocument/2006/relationships">
  <sheetPr codeName="Feuil3"/>
  <dimension ref="A1:IU45"/>
  <sheetViews>
    <sheetView view="pageBreakPreview" zoomScale="60" zoomScalePageLayoutView="0" workbookViewId="0" topLeftCell="B1">
      <selection activeCell="A21" sqref="A21"/>
    </sheetView>
  </sheetViews>
  <sheetFormatPr defaultColWidth="11.421875" defaultRowHeight="12.75"/>
  <cols>
    <col min="1" max="1" width="5.7109375" style="0" customWidth="1"/>
    <col min="2" max="2" width="110.57421875" style="0" customWidth="1"/>
    <col min="3" max="3" width="2.28125" style="4" customWidth="1"/>
    <col min="4" max="5" width="13.00390625" style="0" customWidth="1"/>
    <col min="6" max="6" width="13.140625" style="0" customWidth="1"/>
    <col min="7" max="7" width="2.7109375" style="4" customWidth="1"/>
    <col min="8" max="9" width="13.140625" style="0" customWidth="1"/>
    <col min="10" max="10" width="2.140625" style="4" customWidth="1"/>
    <col min="11" max="11" width="5.57421875" style="0" bestFit="1" customWidth="1"/>
    <col min="12" max="12" width="96.8515625" style="0" customWidth="1"/>
    <col min="13" max="13" width="2.00390625" style="4" customWidth="1"/>
    <col min="14" max="17" width="13.140625" style="0" customWidth="1"/>
    <col min="18" max="18" width="2.57421875" style="4" customWidth="1"/>
    <col min="19" max="20" width="13.00390625" style="0" customWidth="1"/>
    <col min="21" max="22" width="13.140625" style="0" customWidth="1"/>
  </cols>
  <sheetData>
    <row r="1" spans="1:22" ht="12.75">
      <c r="A1" s="4"/>
      <c r="B1" s="4"/>
      <c r="D1" s="4"/>
      <c r="E1" s="4"/>
      <c r="F1" s="4"/>
      <c r="H1" s="4"/>
      <c r="I1" s="4"/>
      <c r="K1" s="4"/>
      <c r="L1" s="4"/>
      <c r="N1" s="4"/>
      <c r="O1" s="4"/>
      <c r="P1" s="4"/>
      <c r="Q1" s="4"/>
      <c r="S1" s="4"/>
      <c r="T1" s="4"/>
      <c r="U1" s="4"/>
      <c r="V1" s="4"/>
    </row>
    <row r="2" spans="1:22" ht="12.75">
      <c r="A2" s="4"/>
      <c r="B2" s="4"/>
      <c r="D2" s="4"/>
      <c r="E2" s="4"/>
      <c r="F2" s="4"/>
      <c r="H2" s="4"/>
      <c r="I2" s="4"/>
      <c r="K2" s="4"/>
      <c r="L2" s="4"/>
      <c r="N2" s="4"/>
      <c r="O2" s="4"/>
      <c r="P2" s="4"/>
      <c r="Q2" s="4"/>
      <c r="S2" s="4"/>
      <c r="T2" s="4"/>
      <c r="U2" s="4"/>
      <c r="V2" s="4"/>
    </row>
    <row r="3" spans="1:23" ht="15.75">
      <c r="A3" s="17"/>
      <c r="B3" s="106" t="s">
        <v>62</v>
      </c>
      <c r="C3" s="17"/>
      <c r="D3" s="17"/>
      <c r="E3" s="17"/>
      <c r="F3" s="17"/>
      <c r="G3" s="17"/>
      <c r="H3" s="17"/>
      <c r="I3" s="17"/>
      <c r="J3" s="17"/>
      <c r="K3" s="17"/>
      <c r="L3" s="106" t="s">
        <v>63</v>
      </c>
      <c r="M3" s="17"/>
      <c r="N3" s="17"/>
      <c r="O3" s="17"/>
      <c r="P3" s="17"/>
      <c r="Q3" s="17"/>
      <c r="R3" s="17"/>
      <c r="S3" s="17"/>
      <c r="T3" s="17"/>
      <c r="U3" s="17"/>
      <c r="V3" s="17"/>
      <c r="W3" s="15"/>
    </row>
    <row r="4" spans="1:23" ht="6" customHeight="1">
      <c r="A4" s="17"/>
      <c r="B4" s="87"/>
      <c r="C4" s="17"/>
      <c r="D4" s="17"/>
      <c r="E4" s="17"/>
      <c r="F4" s="17"/>
      <c r="G4" s="17"/>
      <c r="H4" s="17"/>
      <c r="I4" s="17"/>
      <c r="J4" s="17"/>
      <c r="K4" s="17"/>
      <c r="L4" s="87"/>
      <c r="M4" s="17"/>
      <c r="N4" s="17"/>
      <c r="O4" s="17"/>
      <c r="P4" s="17"/>
      <c r="Q4" s="17"/>
      <c r="R4" s="17"/>
      <c r="S4" s="17"/>
      <c r="T4" s="17"/>
      <c r="U4" s="17"/>
      <c r="V4" s="17"/>
      <c r="W4" s="15"/>
    </row>
    <row r="5" spans="1:23" ht="6" customHeight="1">
      <c r="A5" s="15"/>
      <c r="B5" s="17"/>
      <c r="C5" s="17"/>
      <c r="D5" s="17"/>
      <c r="E5" s="17"/>
      <c r="F5" s="17"/>
      <c r="G5" s="17"/>
      <c r="H5" s="17"/>
      <c r="I5" s="17"/>
      <c r="J5" s="17"/>
      <c r="K5" s="17"/>
      <c r="L5" s="17"/>
      <c r="M5" s="17"/>
      <c r="N5" s="17"/>
      <c r="O5" s="17"/>
      <c r="P5" s="17"/>
      <c r="Q5" s="17"/>
      <c r="R5" s="17"/>
      <c r="S5" s="17"/>
      <c r="T5" s="17"/>
      <c r="U5" s="17"/>
      <c r="V5" s="15"/>
      <c r="W5" s="15"/>
    </row>
    <row r="6" spans="2:22" s="96" customFormat="1" ht="36">
      <c r="B6" s="98" t="s">
        <v>0</v>
      </c>
      <c r="C6" s="136"/>
      <c r="D6" s="248" t="s">
        <v>1</v>
      </c>
      <c r="E6" s="250"/>
      <c r="F6" s="249"/>
      <c r="G6" s="136"/>
      <c r="H6" s="248" t="s">
        <v>2</v>
      </c>
      <c r="I6" s="249"/>
      <c r="J6" s="136"/>
      <c r="K6" s="136"/>
      <c r="L6" s="98" t="s">
        <v>0</v>
      </c>
      <c r="M6" s="136"/>
      <c r="N6" s="248" t="s">
        <v>1</v>
      </c>
      <c r="O6" s="250"/>
      <c r="P6" s="250"/>
      <c r="Q6" s="249"/>
      <c r="R6" s="136"/>
      <c r="S6" s="248" t="s">
        <v>2</v>
      </c>
      <c r="T6" s="249"/>
      <c r="U6" s="97"/>
      <c r="V6" s="99" t="s">
        <v>65</v>
      </c>
    </row>
    <row r="7" spans="1:23" ht="15">
      <c r="A7" s="15"/>
      <c r="B7" s="15"/>
      <c r="C7" s="17"/>
      <c r="D7" s="91" t="s">
        <v>3</v>
      </c>
      <c r="E7" s="91" t="s">
        <v>4</v>
      </c>
      <c r="F7" s="91" t="s">
        <v>5</v>
      </c>
      <c r="G7" s="128"/>
      <c r="H7" s="91" t="s">
        <v>3</v>
      </c>
      <c r="I7" s="91" t="s">
        <v>4</v>
      </c>
      <c r="J7" s="17"/>
      <c r="K7" s="17"/>
      <c r="L7" s="15"/>
      <c r="M7" s="17"/>
      <c r="N7" s="91" t="s">
        <v>3</v>
      </c>
      <c r="O7" s="91" t="s">
        <v>4</v>
      </c>
      <c r="P7" s="91" t="s">
        <v>6</v>
      </c>
      <c r="Q7" s="91" t="s">
        <v>5</v>
      </c>
      <c r="R7" s="128"/>
      <c r="S7" s="91" t="s">
        <v>3</v>
      </c>
      <c r="T7" s="91" t="s">
        <v>4</v>
      </c>
      <c r="U7" s="91" t="s">
        <v>6</v>
      </c>
      <c r="V7" s="102"/>
      <c r="W7" s="15"/>
    </row>
    <row r="8" spans="1:23" s="4" customFormat="1" ht="6" customHeight="1">
      <c r="A8" s="17"/>
      <c r="B8" s="17"/>
      <c r="C8" s="17"/>
      <c r="D8" s="17"/>
      <c r="E8" s="17"/>
      <c r="F8" s="17"/>
      <c r="G8" s="17"/>
      <c r="H8" s="17"/>
      <c r="I8" s="17"/>
      <c r="J8" s="17"/>
      <c r="K8" s="17"/>
      <c r="L8" s="17"/>
      <c r="M8" s="17"/>
      <c r="N8" s="17"/>
      <c r="O8" s="17"/>
      <c r="P8" s="17"/>
      <c r="Q8" s="17"/>
      <c r="R8" s="17"/>
      <c r="S8" s="17"/>
      <c r="T8" s="17"/>
      <c r="U8" s="17"/>
      <c r="V8" s="17"/>
      <c r="W8" s="17"/>
    </row>
    <row r="9" spans="1:23" s="4" customFormat="1" ht="6" customHeight="1">
      <c r="A9" s="17"/>
      <c r="B9" s="17"/>
      <c r="C9" s="17"/>
      <c r="D9" s="17"/>
      <c r="E9" s="17"/>
      <c r="F9" s="17"/>
      <c r="G9" s="17"/>
      <c r="H9" s="17"/>
      <c r="I9" s="17"/>
      <c r="J9" s="17"/>
      <c r="K9" s="17"/>
      <c r="L9" s="17"/>
      <c r="M9" s="17"/>
      <c r="N9" s="17"/>
      <c r="O9" s="17"/>
      <c r="P9" s="17"/>
      <c r="Q9" s="17"/>
      <c r="R9" s="17"/>
      <c r="S9" s="17"/>
      <c r="T9" s="17"/>
      <c r="U9" s="17"/>
      <c r="V9" s="17"/>
      <c r="W9" s="17"/>
    </row>
    <row r="10" spans="1:23" s="4" customFormat="1" ht="30">
      <c r="A10" s="103" t="str">
        <f>Intitulés!B3</f>
        <v>C1</v>
      </c>
      <c r="B10" s="90" t="str">
        <f>Intitulés!C3</f>
        <v>Traçabilité du(es) DM implanté(s) retrouvée</v>
      </c>
      <c r="C10" s="17"/>
      <c r="D10" s="89">
        <f>COUNTIF(Annee2015!T1C1,"1")</f>
        <v>0</v>
      </c>
      <c r="E10" s="89">
        <f>COUNTIF(Annee2015!T1C1,"2")</f>
        <v>0</v>
      </c>
      <c r="F10" s="89">
        <f aca="true" t="shared" si="0" ref="F10:F23">E10+D10</f>
        <v>0</v>
      </c>
      <c r="G10" s="67"/>
      <c r="H10" s="88" t="str">
        <f>IF(F10=0," ",INT(D10/$F10*1000)/1000)</f>
        <v> </v>
      </c>
      <c r="I10" s="88" t="str">
        <f>IF(F10=0," ",INT(E10/$F10*1000)/1000)</f>
        <v> </v>
      </c>
      <c r="J10" s="68"/>
      <c r="K10" s="103" t="str">
        <f>+Intitulés!B3</f>
        <v>C1</v>
      </c>
      <c r="L10" s="90" t="str">
        <f aca="true" t="shared" si="1" ref="L10:L25">B10</f>
        <v>Traçabilité du(es) DM implanté(s) retrouvée</v>
      </c>
      <c r="M10" s="17"/>
      <c r="N10" s="89">
        <f>COUNTIF(Annee2015!T1C1,"1")</f>
        <v>0</v>
      </c>
      <c r="O10" s="89">
        <f>COUNTIF(Annee2015!T1C1,"2")</f>
        <v>0</v>
      </c>
      <c r="P10" s="89">
        <f>COUNTIF(Annee2015!T1C1,"8")</f>
        <v>0</v>
      </c>
      <c r="Q10" s="89">
        <f aca="true" t="shared" si="2" ref="Q10:Q25">N10+O10+P10</f>
        <v>0</v>
      </c>
      <c r="R10" s="67"/>
      <c r="S10" s="88" t="str">
        <f>IF(Q10=0," ",INT(N10/$Q10*1000)/1000)</f>
        <v> </v>
      </c>
      <c r="T10" s="88" t="str">
        <f>IF(Q10=0," ",INT(O10/$Q10*1000)/1000)</f>
        <v> </v>
      </c>
      <c r="U10" s="88" t="str">
        <f>IF(Q10=0," ",INT(P10/$Q10*1000)/1000)</f>
        <v> </v>
      </c>
      <c r="V10" s="92" t="str">
        <f>IF(Q10=Annee2015!$B$6,"OK","ERREUR SAISIE")</f>
        <v>ERREUR SAISIE</v>
      </c>
      <c r="W10" s="17"/>
    </row>
    <row r="11" spans="1:23" s="186" customFormat="1" ht="42.75">
      <c r="A11" s="178" t="str">
        <f>Intitulés!B4</f>
        <v>C2</v>
      </c>
      <c r="B11" s="179" t="str">
        <f>Intitulés!C4</f>
        <v>Enregistrement par la PUI et transmission au service utilisateur : 
Identification de chaque DM (dénomination, N° de série ou de lot, nom du fabricant ou de son mandataire)</v>
      </c>
      <c r="C11" s="180"/>
      <c r="D11" s="181">
        <f>COUNTIF(Annee2015!T1C2,"1")</f>
        <v>0</v>
      </c>
      <c r="E11" s="181">
        <f>COUNTIF(Annee2015!T1C2,"2")</f>
        <v>0</v>
      </c>
      <c r="F11" s="181">
        <f t="shared" si="0"/>
        <v>0</v>
      </c>
      <c r="G11" s="182"/>
      <c r="H11" s="183" t="str">
        <f>IF(F11=0," ",INT(D11/$F11*1000)/1000)</f>
        <v> </v>
      </c>
      <c r="I11" s="183" t="str">
        <f>IF(F11=0," ",INT(E11/$F11*1000)/1000)</f>
        <v> </v>
      </c>
      <c r="J11" s="184"/>
      <c r="K11" s="178" t="str">
        <f>+Intitulés!B4</f>
        <v>C2</v>
      </c>
      <c r="L11" s="179" t="str">
        <f t="shared" si="1"/>
        <v>Enregistrement par la PUI et transmission au service utilisateur : 
Identification de chaque DM (dénomination, N° de série ou de lot, nom du fabricant ou de son mandataire)</v>
      </c>
      <c r="M11" s="180"/>
      <c r="N11" s="181">
        <f>COUNTIF(Annee2015!T1C2,"1")</f>
        <v>0</v>
      </c>
      <c r="O11" s="181">
        <f>COUNTIF(Annee2015!T1C2,"2")</f>
        <v>0</v>
      </c>
      <c r="P11" s="181">
        <f>COUNTIF(Annee2015!T1C2,"8")</f>
        <v>0</v>
      </c>
      <c r="Q11" s="181">
        <f t="shared" si="2"/>
        <v>0</v>
      </c>
      <c r="R11" s="182"/>
      <c r="S11" s="183" t="str">
        <f>IF(Q11=0," ",INT(N11/$Q11*1000)/1000)</f>
        <v> </v>
      </c>
      <c r="T11" s="183" t="str">
        <f aca="true" t="shared" si="3" ref="T11:T25">IF(Q11=0," ",INT(O11/$Q11*1000)/1000)</f>
        <v> </v>
      </c>
      <c r="U11" s="183" t="str">
        <f aca="true" t="shared" si="4" ref="U11:U25">IF(Q11=0," ",INT(P11/$Q11*1000)/1000)</f>
        <v> </v>
      </c>
      <c r="V11" s="185" t="str">
        <f>IF(Q11=Annee2015!$B$6,"OK","ERREUR SAISIE")</f>
        <v>ERREUR SAISIE</v>
      </c>
      <c r="W11" s="180"/>
    </row>
    <row r="12" spans="1:255" s="187" customFormat="1" ht="30">
      <c r="A12" s="178" t="str">
        <f>+Intitulés!B5</f>
        <v>C3</v>
      </c>
      <c r="B12" s="179" t="str">
        <f>Intitulés!C5</f>
        <v>Enregistrement par la PUI et transmission au service utilisateur : 
Code LPP, le cas échéant,</v>
      </c>
      <c r="C12" s="180"/>
      <c r="D12" s="181">
        <f>COUNTIF(Annee2015!T1C3,"1")</f>
        <v>0</v>
      </c>
      <c r="E12" s="181">
        <f>COUNTIF(Annee2015!T1C3,"2")</f>
        <v>0</v>
      </c>
      <c r="F12" s="181">
        <f t="shared" si="0"/>
        <v>0</v>
      </c>
      <c r="G12" s="182"/>
      <c r="H12" s="183" t="str">
        <f aca="true" t="shared" si="5" ref="H12:H39">IF(F12=0," ",INT(D12/$F12*1000)/1000)</f>
        <v> </v>
      </c>
      <c r="I12" s="183" t="str">
        <f aca="true" t="shared" si="6" ref="I12:I39">IF(F12=0," ",INT(E12/$F12*1000)/1000)</f>
        <v> </v>
      </c>
      <c r="J12" s="184"/>
      <c r="K12" s="178" t="str">
        <f>+Intitulés!B5</f>
        <v>C3</v>
      </c>
      <c r="L12" s="179" t="str">
        <f t="shared" si="1"/>
        <v>Enregistrement par la PUI et transmission au service utilisateur : 
Code LPP, le cas échéant,</v>
      </c>
      <c r="M12" s="180"/>
      <c r="N12" s="181">
        <f>COUNTIF(Annee2015!T1C3,"1")</f>
        <v>0</v>
      </c>
      <c r="O12" s="181">
        <f>COUNTIF(Annee2015!T1C3,"2")</f>
        <v>0</v>
      </c>
      <c r="P12" s="181">
        <f>COUNTIF(Annee2015!T1C3,"8")</f>
        <v>0</v>
      </c>
      <c r="Q12" s="181">
        <f t="shared" si="2"/>
        <v>0</v>
      </c>
      <c r="R12" s="182"/>
      <c r="S12" s="183" t="str">
        <f aca="true" t="shared" si="7" ref="S12:S25">IF(Q12=0," ",INT(N12/$Q12*1000)/1000)</f>
        <v> </v>
      </c>
      <c r="T12" s="183" t="str">
        <f t="shared" si="3"/>
        <v> </v>
      </c>
      <c r="U12" s="183" t="str">
        <f t="shared" si="4"/>
        <v> </v>
      </c>
      <c r="V12" s="185" t="str">
        <f>IF(Q12=Annee2015!$B$6,"OK","ERREUR SAISIE")</f>
        <v>ERREUR SAISIE</v>
      </c>
      <c r="W12" s="180"/>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c r="IH12" s="186"/>
      <c r="II12" s="186"/>
      <c r="IJ12" s="186"/>
      <c r="IK12" s="186"/>
      <c r="IL12" s="186"/>
      <c r="IM12" s="186"/>
      <c r="IN12" s="186"/>
      <c r="IO12" s="186"/>
      <c r="IP12" s="186"/>
      <c r="IQ12" s="186"/>
      <c r="IR12" s="186"/>
      <c r="IS12" s="186"/>
      <c r="IT12" s="186"/>
      <c r="IU12" s="186"/>
    </row>
    <row r="13" spans="1:23" s="186" customFormat="1" ht="30">
      <c r="A13" s="178" t="str">
        <f>+Intitulés!B6</f>
        <v>C4</v>
      </c>
      <c r="B13" s="179" t="str">
        <f>Intitulés!C6</f>
        <v>Enregistrement par la PUI et transmission au service utilisateur : 
Date de délivrance du DM au service utilisateur</v>
      </c>
      <c r="C13" s="180"/>
      <c r="D13" s="181">
        <f>COUNTIF(Annee2015!T1C4,"1")</f>
        <v>0</v>
      </c>
      <c r="E13" s="181">
        <f>COUNTIF(Annee2015!T1C4,"2")</f>
        <v>0</v>
      </c>
      <c r="F13" s="181">
        <f t="shared" si="0"/>
        <v>0</v>
      </c>
      <c r="G13" s="182"/>
      <c r="H13" s="183" t="str">
        <f t="shared" si="5"/>
        <v> </v>
      </c>
      <c r="I13" s="183" t="str">
        <f t="shared" si="6"/>
        <v> </v>
      </c>
      <c r="J13" s="184"/>
      <c r="K13" s="178" t="str">
        <f>+Intitulés!B6</f>
        <v>C4</v>
      </c>
      <c r="L13" s="179" t="str">
        <f t="shared" si="1"/>
        <v>Enregistrement par la PUI et transmission au service utilisateur : 
Date de délivrance du DM au service utilisateur</v>
      </c>
      <c r="M13" s="180"/>
      <c r="N13" s="181">
        <f>COUNTIF(Annee2015!T1C4,"1")</f>
        <v>0</v>
      </c>
      <c r="O13" s="181">
        <f>COUNTIF(Annee2015!T1C4,"2")</f>
        <v>0</v>
      </c>
      <c r="P13" s="181">
        <f>COUNTIF(Annee2015!T1C4,"8")</f>
        <v>0</v>
      </c>
      <c r="Q13" s="181">
        <f t="shared" si="2"/>
        <v>0</v>
      </c>
      <c r="R13" s="182"/>
      <c r="S13" s="183" t="str">
        <f t="shared" si="7"/>
        <v> </v>
      </c>
      <c r="T13" s="183" t="str">
        <f t="shared" si="3"/>
        <v> </v>
      </c>
      <c r="U13" s="183" t="str">
        <f t="shared" si="4"/>
        <v> </v>
      </c>
      <c r="V13" s="185" t="str">
        <f>IF(Q13=Annee2015!$B$6,"OK","ERREUR SAISIE")</f>
        <v>ERREUR SAISIE</v>
      </c>
      <c r="W13" s="180"/>
    </row>
    <row r="14" spans="1:23" s="186" customFormat="1" ht="30">
      <c r="A14" s="178" t="str">
        <f>+Intitulés!B7</f>
        <v>C5</v>
      </c>
      <c r="B14" s="179" t="str">
        <f>Intitulés!C7</f>
        <v>Enregistrement par la PUI et transmission au service utilisateur : 
Identification du service utilisateur</v>
      </c>
      <c r="C14" s="180"/>
      <c r="D14" s="181">
        <f>COUNTIF(Annee2015!T1C5,"1")</f>
        <v>0</v>
      </c>
      <c r="E14" s="181">
        <f>COUNTIF(Annee2015!T1C5,"2")</f>
        <v>0</v>
      </c>
      <c r="F14" s="181">
        <f t="shared" si="0"/>
        <v>0</v>
      </c>
      <c r="G14" s="182"/>
      <c r="H14" s="183" t="str">
        <f t="shared" si="5"/>
        <v> </v>
      </c>
      <c r="I14" s="183" t="str">
        <f t="shared" si="6"/>
        <v> </v>
      </c>
      <c r="J14" s="184"/>
      <c r="K14" s="178" t="str">
        <f>+Intitulés!B7</f>
        <v>C5</v>
      </c>
      <c r="L14" s="179" t="str">
        <f t="shared" si="1"/>
        <v>Enregistrement par la PUI et transmission au service utilisateur : 
Identification du service utilisateur</v>
      </c>
      <c r="M14" s="180"/>
      <c r="N14" s="181">
        <f>COUNTIF(Annee2015!T1C5,"1")</f>
        <v>0</v>
      </c>
      <c r="O14" s="181">
        <f>COUNTIF(Annee2015!T1C5,"2")</f>
        <v>0</v>
      </c>
      <c r="P14" s="181">
        <f>COUNTIF(Annee2015!T1C5,"8")</f>
        <v>0</v>
      </c>
      <c r="Q14" s="181">
        <f t="shared" si="2"/>
        <v>0</v>
      </c>
      <c r="R14" s="182"/>
      <c r="S14" s="183" t="str">
        <f t="shared" si="7"/>
        <v> </v>
      </c>
      <c r="T14" s="183" t="str">
        <f t="shared" si="3"/>
        <v> </v>
      </c>
      <c r="U14" s="183" t="str">
        <f t="shared" si="4"/>
        <v> </v>
      </c>
      <c r="V14" s="185" t="str">
        <f>IF(Q14=Annee2015!$B$6,"OK","ERREUR SAISIE")</f>
        <v>ERREUR SAISIE</v>
      </c>
      <c r="W14" s="180"/>
    </row>
    <row r="15" spans="1:23" s="168" customFormat="1" ht="30">
      <c r="A15" s="160" t="str">
        <f>+Intitulés!B8</f>
        <v>C6</v>
      </c>
      <c r="B15" s="161" t="str">
        <f>Intitulés!C8</f>
        <v>Enregistrement par le Service Utilisateur, pour compléter les informations transmises par la PUI, de : 
Date d’utilisation</v>
      </c>
      <c r="C15" s="162"/>
      <c r="D15" s="163">
        <f>COUNTIF(Annee2015!T1C6,"1")</f>
        <v>0</v>
      </c>
      <c r="E15" s="163">
        <f>COUNTIF(Annee2015!T1C6,"2")</f>
        <v>0</v>
      </c>
      <c r="F15" s="163">
        <f t="shared" si="0"/>
        <v>0</v>
      </c>
      <c r="G15" s="164"/>
      <c r="H15" s="165" t="str">
        <f t="shared" si="5"/>
        <v> </v>
      </c>
      <c r="I15" s="165" t="str">
        <f t="shared" si="6"/>
        <v> </v>
      </c>
      <c r="J15" s="166"/>
      <c r="K15" s="160" t="str">
        <f>+Intitulés!B8</f>
        <v>C6</v>
      </c>
      <c r="L15" s="161" t="str">
        <f t="shared" si="1"/>
        <v>Enregistrement par le Service Utilisateur, pour compléter les informations transmises par la PUI, de : 
Date d’utilisation</v>
      </c>
      <c r="M15" s="162"/>
      <c r="N15" s="163">
        <f>COUNTIF(Annee2015!T1C6,"1")</f>
        <v>0</v>
      </c>
      <c r="O15" s="163">
        <f>COUNTIF(Annee2015!T1C6,"2")</f>
        <v>0</v>
      </c>
      <c r="P15" s="163">
        <f>COUNTIF(Annee2015!T1C6,"8")</f>
        <v>0</v>
      </c>
      <c r="Q15" s="163">
        <f t="shared" si="2"/>
        <v>0</v>
      </c>
      <c r="R15" s="164"/>
      <c r="S15" s="165" t="str">
        <f t="shared" si="7"/>
        <v> </v>
      </c>
      <c r="T15" s="165" t="str">
        <f t="shared" si="3"/>
        <v> </v>
      </c>
      <c r="U15" s="165" t="str">
        <f t="shared" si="4"/>
        <v> </v>
      </c>
      <c r="V15" s="167" t="str">
        <f>IF(Q15=Annee2015!$B$6,"OK","ERREUR SAISIE")</f>
        <v>ERREUR SAISIE</v>
      </c>
      <c r="W15" s="162"/>
    </row>
    <row r="16" spans="1:23" s="168" customFormat="1" ht="30">
      <c r="A16" s="160" t="str">
        <f>+Intitulés!B9</f>
        <v>C7</v>
      </c>
      <c r="B16" s="161" t="str">
        <f>Intitulés!C9</f>
        <v>Enregistrement par le Service Utilisateur, pour compléter les informations transmises par la PUI, de : 
Nom, prénom, sexe, date de naissance du patient, le cas échéant poids</v>
      </c>
      <c r="C16" s="162"/>
      <c r="D16" s="163">
        <f>COUNTIF(Annee2015!T1C7,"1")</f>
        <v>0</v>
      </c>
      <c r="E16" s="163">
        <f>COUNTIF(Annee2015!T1C7,"2")</f>
        <v>0</v>
      </c>
      <c r="F16" s="163">
        <f t="shared" si="0"/>
        <v>0</v>
      </c>
      <c r="G16" s="164"/>
      <c r="H16" s="165" t="str">
        <f t="shared" si="5"/>
        <v> </v>
      </c>
      <c r="I16" s="165" t="str">
        <f t="shared" si="6"/>
        <v> </v>
      </c>
      <c r="J16" s="166"/>
      <c r="K16" s="160" t="str">
        <f>+Intitulés!B9</f>
        <v>C7</v>
      </c>
      <c r="L16" s="161" t="str">
        <f t="shared" si="1"/>
        <v>Enregistrement par le Service Utilisateur, pour compléter les informations transmises par la PUI, de : 
Nom, prénom, sexe, date de naissance du patient, le cas échéant poids</v>
      </c>
      <c r="M16" s="162"/>
      <c r="N16" s="163">
        <f>COUNTIF(Annee2015!T1C7,"1")</f>
        <v>0</v>
      </c>
      <c r="O16" s="163">
        <f>COUNTIF(Annee2015!T1C7,"2")</f>
        <v>0</v>
      </c>
      <c r="P16" s="163">
        <f>COUNTIF(Annee2015!T1C7,"8")</f>
        <v>0</v>
      </c>
      <c r="Q16" s="163">
        <f t="shared" si="2"/>
        <v>0</v>
      </c>
      <c r="R16" s="164"/>
      <c r="S16" s="165" t="str">
        <f t="shared" si="7"/>
        <v> </v>
      </c>
      <c r="T16" s="165" t="str">
        <f t="shared" si="3"/>
        <v> </v>
      </c>
      <c r="U16" s="165" t="str">
        <f t="shared" si="4"/>
        <v> </v>
      </c>
      <c r="V16" s="167" t="str">
        <f>IF(Q16=Annee2015!$B$6,"OK","ERREUR SAISIE")</f>
        <v>ERREUR SAISIE</v>
      </c>
      <c r="W16" s="162"/>
    </row>
    <row r="17" spans="1:23" s="168" customFormat="1" ht="30">
      <c r="A17" s="160" t="str">
        <f>+Intitulés!B10</f>
        <v>C8</v>
      </c>
      <c r="B17" s="161" t="str">
        <f>Intitulés!C10</f>
        <v>Enregistrement par le Service Utilisateur, pour compléter les informations transmises par la PUI, de : 
Nom du médecin ou du chirurgien-dentiste utilisateur</v>
      </c>
      <c r="C17" s="162"/>
      <c r="D17" s="163">
        <f>COUNTIF(Annee2015!T1C8,"1")</f>
        <v>0</v>
      </c>
      <c r="E17" s="163">
        <f>COUNTIF(Annee2015!T1C8,"2")</f>
        <v>0</v>
      </c>
      <c r="F17" s="163">
        <f t="shared" si="0"/>
        <v>0</v>
      </c>
      <c r="G17" s="164"/>
      <c r="H17" s="165" t="str">
        <f t="shared" si="5"/>
        <v> </v>
      </c>
      <c r="I17" s="165" t="str">
        <f t="shared" si="6"/>
        <v> </v>
      </c>
      <c r="J17" s="166"/>
      <c r="K17" s="160" t="str">
        <f>+Intitulés!B10</f>
        <v>C8</v>
      </c>
      <c r="L17" s="161" t="str">
        <f t="shared" si="1"/>
        <v>Enregistrement par le Service Utilisateur, pour compléter les informations transmises par la PUI, de : 
Nom du médecin ou du chirurgien-dentiste utilisateur</v>
      </c>
      <c r="M17" s="162"/>
      <c r="N17" s="163">
        <f>COUNTIF(Annee2015!T1C8,"1")</f>
        <v>0</v>
      </c>
      <c r="O17" s="163">
        <f>COUNTIF(Annee2015!T1C8,"2")</f>
        <v>0</v>
      </c>
      <c r="P17" s="163">
        <f>COUNTIF(Annee2015!T1C8,"8")</f>
        <v>0</v>
      </c>
      <c r="Q17" s="163">
        <f t="shared" si="2"/>
        <v>0</v>
      </c>
      <c r="R17" s="164"/>
      <c r="S17" s="165" t="str">
        <f t="shared" si="7"/>
        <v> </v>
      </c>
      <c r="T17" s="165" t="str">
        <f t="shared" si="3"/>
        <v> </v>
      </c>
      <c r="U17" s="165" t="str">
        <f t="shared" si="4"/>
        <v> </v>
      </c>
      <c r="V17" s="167" t="str">
        <f>IF(Q17=Annee2015!$B$6,"OK","ERREUR SAISIE")</f>
        <v>ERREUR SAISIE</v>
      </c>
      <c r="W17" s="162"/>
    </row>
    <row r="18" spans="1:23" s="168" customFormat="1" ht="30">
      <c r="A18" s="160" t="str">
        <f>+Intitulés!B11</f>
        <v>C9</v>
      </c>
      <c r="B18" s="161" t="str">
        <f>Intitulés!C11</f>
        <v>Enregistrement par le Service Utilisateur, pour compléter les informations transmises par la PUI, de : 
Signature du médecin</v>
      </c>
      <c r="C18" s="162"/>
      <c r="D18" s="163">
        <f>COUNTIF(Annee2015!T1C9,"1")</f>
        <v>0</v>
      </c>
      <c r="E18" s="163">
        <f>COUNTIF(Annee2015!T1C9,"2")</f>
        <v>0</v>
      </c>
      <c r="F18" s="163">
        <f t="shared" si="0"/>
        <v>0</v>
      </c>
      <c r="G18" s="164"/>
      <c r="H18" s="165" t="str">
        <f t="shared" si="5"/>
        <v> </v>
      </c>
      <c r="I18" s="165" t="str">
        <f t="shared" si="6"/>
        <v> </v>
      </c>
      <c r="J18" s="166"/>
      <c r="K18" s="160" t="str">
        <f>+Intitulés!B11</f>
        <v>C9</v>
      </c>
      <c r="L18" s="161" t="str">
        <f t="shared" si="1"/>
        <v>Enregistrement par le Service Utilisateur, pour compléter les informations transmises par la PUI, de : 
Signature du médecin</v>
      </c>
      <c r="M18" s="162"/>
      <c r="N18" s="163">
        <f>COUNTIF(Annee2015!T1C9,"1")</f>
        <v>0</v>
      </c>
      <c r="O18" s="163">
        <f>COUNTIF(Annee2015!T1C9,"2")</f>
        <v>0</v>
      </c>
      <c r="P18" s="163">
        <f>COUNTIF(Annee2015!T1C9,"8")</f>
        <v>0</v>
      </c>
      <c r="Q18" s="163">
        <f t="shared" si="2"/>
        <v>0</v>
      </c>
      <c r="R18" s="164"/>
      <c r="S18" s="165" t="str">
        <f t="shared" si="7"/>
        <v> </v>
      </c>
      <c r="T18" s="165" t="str">
        <f t="shared" si="3"/>
        <v> </v>
      </c>
      <c r="U18" s="165" t="str">
        <f t="shared" si="4"/>
        <v> </v>
      </c>
      <c r="V18" s="167" t="str">
        <f>IF(Q18=Annee2015!$B$6,"OK","ERREUR SAISIE")</f>
        <v>ERREUR SAISIE</v>
      </c>
      <c r="W18" s="162"/>
    </row>
    <row r="19" spans="1:23" s="177" customFormat="1" ht="42.75">
      <c r="A19" s="169" t="str">
        <f>+Intitulés!B12</f>
        <v>C10</v>
      </c>
      <c r="B19" s="170" t="str">
        <f>Intitulés!C12</f>
        <v>Enregistrement dans le dossier médical du patient : 
Identification du DM (dénomination, numéro de série ou de lot, nom du fabricant ou de son mandataire)</v>
      </c>
      <c r="C19" s="171"/>
      <c r="D19" s="172">
        <f>COUNTIF(Annee2015!T1C10,"1")</f>
        <v>0</v>
      </c>
      <c r="E19" s="172">
        <f>COUNTIF(Annee2015!T1C10,"2")</f>
        <v>0</v>
      </c>
      <c r="F19" s="172">
        <f t="shared" si="0"/>
        <v>0</v>
      </c>
      <c r="G19" s="173"/>
      <c r="H19" s="174" t="str">
        <f t="shared" si="5"/>
        <v> </v>
      </c>
      <c r="I19" s="174" t="str">
        <f t="shared" si="6"/>
        <v> </v>
      </c>
      <c r="J19" s="175"/>
      <c r="K19" s="169" t="str">
        <f>+Intitulés!B12</f>
        <v>C10</v>
      </c>
      <c r="L19" s="170" t="str">
        <f t="shared" si="1"/>
        <v>Enregistrement dans le dossier médical du patient : 
Identification du DM (dénomination, numéro de série ou de lot, nom du fabricant ou de son mandataire)</v>
      </c>
      <c r="M19" s="171"/>
      <c r="N19" s="172">
        <f>COUNTIF(Annee2015!T1C10,"1")</f>
        <v>0</v>
      </c>
      <c r="O19" s="172">
        <f>COUNTIF(Annee2015!T1C10,"2")</f>
        <v>0</v>
      </c>
      <c r="P19" s="172">
        <f>COUNTIF(Annee2015!T1C10,"8")</f>
        <v>0</v>
      </c>
      <c r="Q19" s="172">
        <f t="shared" si="2"/>
        <v>0</v>
      </c>
      <c r="R19" s="173"/>
      <c r="S19" s="174" t="str">
        <f t="shared" si="7"/>
        <v> </v>
      </c>
      <c r="T19" s="174" t="str">
        <f t="shared" si="3"/>
        <v> </v>
      </c>
      <c r="U19" s="174" t="str">
        <f t="shared" si="4"/>
        <v> </v>
      </c>
      <c r="V19" s="176" t="str">
        <f>IF(Q19=Annee2015!$B$6,"OK","ERREUR SAISIE")</f>
        <v>ERREUR SAISIE</v>
      </c>
      <c r="W19" s="171"/>
    </row>
    <row r="20" spans="1:23" s="177" customFormat="1" ht="30">
      <c r="A20" s="169" t="str">
        <f>+Intitulés!B13</f>
        <v>C11</v>
      </c>
      <c r="B20" s="170" t="str">
        <f>Intitulés!C13</f>
        <v>Enregistrement dans le dossier médical du patient : 
Date d’utilisation</v>
      </c>
      <c r="C20" s="171"/>
      <c r="D20" s="172">
        <f>COUNTIF(Annee2015!T1C11,"1")</f>
        <v>0</v>
      </c>
      <c r="E20" s="172">
        <f>COUNTIF(Annee2015!T1C11,"2")</f>
        <v>0</v>
      </c>
      <c r="F20" s="172">
        <f t="shared" si="0"/>
        <v>0</v>
      </c>
      <c r="G20" s="173"/>
      <c r="H20" s="174" t="str">
        <f t="shared" si="5"/>
        <v> </v>
      </c>
      <c r="I20" s="174" t="str">
        <f t="shared" si="6"/>
        <v> </v>
      </c>
      <c r="J20" s="175"/>
      <c r="K20" s="169" t="str">
        <f>+Intitulés!B13</f>
        <v>C11</v>
      </c>
      <c r="L20" s="170" t="str">
        <f t="shared" si="1"/>
        <v>Enregistrement dans le dossier médical du patient : 
Date d’utilisation</v>
      </c>
      <c r="M20" s="171"/>
      <c r="N20" s="172">
        <f>COUNTIF(Annee2015!T1C11,"1")</f>
        <v>0</v>
      </c>
      <c r="O20" s="172">
        <f>COUNTIF(Annee2015!T1C11,"2")</f>
        <v>0</v>
      </c>
      <c r="P20" s="172">
        <f>COUNTIF(Annee2015!T1C11,"8")</f>
        <v>0</v>
      </c>
      <c r="Q20" s="172">
        <f t="shared" si="2"/>
        <v>0</v>
      </c>
      <c r="R20" s="173"/>
      <c r="S20" s="174" t="str">
        <f t="shared" si="7"/>
        <v> </v>
      </c>
      <c r="T20" s="174" t="str">
        <f t="shared" si="3"/>
        <v> </v>
      </c>
      <c r="U20" s="174" t="str">
        <f t="shared" si="4"/>
        <v> </v>
      </c>
      <c r="V20" s="176" t="str">
        <f>IF(Q20=Annee2015!$B$6,"OK","ERREUR SAISIE")</f>
        <v>ERREUR SAISIE</v>
      </c>
      <c r="W20" s="171"/>
    </row>
    <row r="21" spans="1:23" s="177" customFormat="1" ht="30">
      <c r="A21" s="169" t="str">
        <f>+Intitulés!B14</f>
        <v>C12</v>
      </c>
      <c r="B21" s="170" t="str">
        <f>Intitulés!C14</f>
        <v>Enregistrement dans le dossier médical du patient : 
Nom du médecin ou du chirurgien-dentiste utilisateur,</v>
      </c>
      <c r="C21" s="171"/>
      <c r="D21" s="172">
        <f>COUNTIF(Annee2015!T1C12,"1")</f>
        <v>0</v>
      </c>
      <c r="E21" s="172">
        <f>COUNTIF(Annee2015!T1C12,"2")</f>
        <v>0</v>
      </c>
      <c r="F21" s="172">
        <f t="shared" si="0"/>
        <v>0</v>
      </c>
      <c r="G21" s="173"/>
      <c r="H21" s="174" t="str">
        <f t="shared" si="5"/>
        <v> </v>
      </c>
      <c r="I21" s="174" t="str">
        <f t="shared" si="6"/>
        <v> </v>
      </c>
      <c r="J21" s="175"/>
      <c r="K21" s="169" t="str">
        <f>+Intitulés!B14</f>
        <v>C12</v>
      </c>
      <c r="L21" s="170" t="str">
        <f t="shared" si="1"/>
        <v>Enregistrement dans le dossier médical du patient : 
Nom du médecin ou du chirurgien-dentiste utilisateur,</v>
      </c>
      <c r="M21" s="171"/>
      <c r="N21" s="172">
        <f>COUNTIF(Annee2015!T1C12,"1")</f>
        <v>0</v>
      </c>
      <c r="O21" s="172">
        <f>COUNTIF(Annee2015!T1C12,"2")</f>
        <v>0</v>
      </c>
      <c r="P21" s="172">
        <f>COUNTIF(Annee2015!T1C12,"8")</f>
        <v>0</v>
      </c>
      <c r="Q21" s="172">
        <f t="shared" si="2"/>
        <v>0</v>
      </c>
      <c r="R21" s="173"/>
      <c r="S21" s="174" t="str">
        <f t="shared" si="7"/>
        <v> </v>
      </c>
      <c r="T21" s="174" t="str">
        <f t="shared" si="3"/>
        <v> </v>
      </c>
      <c r="U21" s="174" t="str">
        <f t="shared" si="4"/>
        <v> </v>
      </c>
      <c r="V21" s="176" t="str">
        <f>IF(Q21=Annee2015!$B$6,"OK","ERREUR SAISIE")</f>
        <v>ERREUR SAISIE</v>
      </c>
      <c r="W21" s="171"/>
    </row>
    <row r="22" spans="1:23" s="196" customFormat="1" ht="42.75">
      <c r="A22" s="188" t="str">
        <f>+Intitulés!B15</f>
        <v>C13</v>
      </c>
      <c r="B22" s="189" t="str">
        <f>Intitulés!C15</f>
        <v>L'information au patient, qui lui est transmise à l’issue des soins, mentionne : 
Identification de chaque DM (dénomination, N° de série ou de lot, nom du fabricant ou de son mandataire)</v>
      </c>
      <c r="C22" s="190"/>
      <c r="D22" s="191">
        <f>COUNTIF(Annee2015!T1C13,"1")</f>
        <v>0</v>
      </c>
      <c r="E22" s="191">
        <f>COUNTIF(Annee2015!T1C13,"2")</f>
        <v>0</v>
      </c>
      <c r="F22" s="191">
        <f t="shared" si="0"/>
        <v>0</v>
      </c>
      <c r="G22" s="192"/>
      <c r="H22" s="193" t="str">
        <f t="shared" si="5"/>
        <v> </v>
      </c>
      <c r="I22" s="193" t="str">
        <f t="shared" si="6"/>
        <v> </v>
      </c>
      <c r="J22" s="194"/>
      <c r="K22" s="188" t="str">
        <f>+Intitulés!B15</f>
        <v>C13</v>
      </c>
      <c r="L22" s="189" t="str">
        <f t="shared" si="1"/>
        <v>L'information au patient, qui lui est transmise à l’issue des soins, mentionne : 
Identification de chaque DM (dénomination, N° de série ou de lot, nom du fabricant ou de son mandataire)</v>
      </c>
      <c r="M22" s="190"/>
      <c r="N22" s="191">
        <f>COUNTIF(Annee2015!T1C13,"1")</f>
        <v>0</v>
      </c>
      <c r="O22" s="191">
        <f>COUNTIF(Annee2015!T1C13,"2")</f>
        <v>0</v>
      </c>
      <c r="P22" s="191">
        <f>COUNTIF(Annee2015!T1C13,"8")</f>
        <v>0</v>
      </c>
      <c r="Q22" s="191">
        <f t="shared" si="2"/>
        <v>0</v>
      </c>
      <c r="R22" s="192"/>
      <c r="S22" s="193" t="str">
        <f t="shared" si="7"/>
        <v> </v>
      </c>
      <c r="T22" s="193" t="str">
        <f t="shared" si="3"/>
        <v> </v>
      </c>
      <c r="U22" s="193" t="str">
        <f t="shared" si="4"/>
        <v> </v>
      </c>
      <c r="V22" s="195" t="str">
        <f>IF(Q22=Annee2015!$B$6,"OK","ERREUR SAISIE")</f>
        <v>ERREUR SAISIE</v>
      </c>
      <c r="W22" s="190"/>
    </row>
    <row r="23" spans="1:23" s="196" customFormat="1" ht="30">
      <c r="A23" s="188" t="str">
        <f>+Intitulés!B16</f>
        <v>C14</v>
      </c>
      <c r="B23" s="189" t="str">
        <f>Intitulés!C16</f>
        <v>L'information au patient, qui lui est transmise à l’issue des soins, mentionne : 
Lieu d’utilisation</v>
      </c>
      <c r="C23" s="190"/>
      <c r="D23" s="191">
        <f>COUNTIF(Annee2015!T1C14,"1")</f>
        <v>0</v>
      </c>
      <c r="E23" s="191">
        <f>COUNTIF(Annee2015!T1C14,"2")</f>
        <v>0</v>
      </c>
      <c r="F23" s="191">
        <f t="shared" si="0"/>
        <v>0</v>
      </c>
      <c r="G23" s="192"/>
      <c r="H23" s="193" t="str">
        <f t="shared" si="5"/>
        <v> </v>
      </c>
      <c r="I23" s="193" t="str">
        <f t="shared" si="6"/>
        <v> </v>
      </c>
      <c r="J23" s="194"/>
      <c r="K23" s="188" t="str">
        <f>+Intitulés!B16</f>
        <v>C14</v>
      </c>
      <c r="L23" s="189" t="str">
        <f t="shared" si="1"/>
        <v>L'information au patient, qui lui est transmise à l’issue des soins, mentionne : 
Lieu d’utilisation</v>
      </c>
      <c r="M23" s="190"/>
      <c r="N23" s="191">
        <f>COUNTIF(Annee2015!T1C14,"1")</f>
        <v>0</v>
      </c>
      <c r="O23" s="191">
        <f>COUNTIF(Annee2015!T1C14,"2")</f>
        <v>0</v>
      </c>
      <c r="P23" s="191">
        <f>COUNTIF(Annee2015!T1C14,"8")</f>
        <v>0</v>
      </c>
      <c r="Q23" s="191">
        <f t="shared" si="2"/>
        <v>0</v>
      </c>
      <c r="R23" s="192"/>
      <c r="S23" s="193" t="str">
        <f t="shared" si="7"/>
        <v> </v>
      </c>
      <c r="T23" s="193" t="str">
        <f t="shared" si="3"/>
        <v> </v>
      </c>
      <c r="U23" s="193" t="str">
        <f t="shared" si="4"/>
        <v> </v>
      </c>
      <c r="V23" s="195" t="str">
        <f>IF(Q23=Annee2015!$B$6,"OK","ERREUR SAISIE")</f>
        <v>ERREUR SAISIE</v>
      </c>
      <c r="W23" s="190"/>
    </row>
    <row r="24" spans="1:23" s="196" customFormat="1" ht="30">
      <c r="A24" s="188" t="str">
        <f>+Intitulés!B17</f>
        <v>C15</v>
      </c>
      <c r="B24" s="189" t="str">
        <f>Intitulés!C17</f>
        <v>L'information au patient, qui lui est transmise à l’issue des soins, mentionne : 
Date d’utilisation</v>
      </c>
      <c r="C24" s="190"/>
      <c r="D24" s="191">
        <f>COUNTIF(Annee2015!T1C15,"1")</f>
        <v>0</v>
      </c>
      <c r="E24" s="191">
        <f>COUNTIF(Annee2015!T1C15,"2")</f>
        <v>0</v>
      </c>
      <c r="F24" s="191">
        <f>E24+D24</f>
        <v>0</v>
      </c>
      <c r="G24" s="192"/>
      <c r="H24" s="193" t="str">
        <f t="shared" si="5"/>
        <v> </v>
      </c>
      <c r="I24" s="193" t="str">
        <f t="shared" si="6"/>
        <v> </v>
      </c>
      <c r="J24" s="194"/>
      <c r="K24" s="188" t="str">
        <f>+Intitulés!B17</f>
        <v>C15</v>
      </c>
      <c r="L24" s="189" t="str">
        <f t="shared" si="1"/>
        <v>L'information au patient, qui lui est transmise à l’issue des soins, mentionne : 
Date d’utilisation</v>
      </c>
      <c r="M24" s="190"/>
      <c r="N24" s="191">
        <f>COUNTIF(Annee2015!T1C15,"1")</f>
        <v>0</v>
      </c>
      <c r="O24" s="191">
        <f>COUNTIF(Annee2015!T1C15,"2")</f>
        <v>0</v>
      </c>
      <c r="P24" s="191">
        <f>COUNTIF(Annee2015!T1C15,"8")</f>
        <v>0</v>
      </c>
      <c r="Q24" s="191">
        <f t="shared" si="2"/>
        <v>0</v>
      </c>
      <c r="R24" s="192"/>
      <c r="S24" s="193" t="str">
        <f t="shared" si="7"/>
        <v> </v>
      </c>
      <c r="T24" s="193" t="str">
        <f t="shared" si="3"/>
        <v> </v>
      </c>
      <c r="U24" s="193" t="str">
        <f t="shared" si="4"/>
        <v> </v>
      </c>
      <c r="V24" s="195" t="str">
        <f>IF(Q24=Annee2015!$B$6,"OK","ERREUR SAISIE")</f>
        <v>ERREUR SAISIE</v>
      </c>
      <c r="W24" s="190"/>
    </row>
    <row r="25" spans="1:23" s="196" customFormat="1" ht="30">
      <c r="A25" s="188" t="str">
        <f>+Intitulés!B18</f>
        <v>C16</v>
      </c>
      <c r="B25" s="189" t="str">
        <f>Intitulés!C18</f>
        <v>L'information au patient, qui lui est transmise à l’issue des soins, mentionne : 
Nom du médecin ou du chirurgien-dentiste utilisateur</v>
      </c>
      <c r="C25" s="190"/>
      <c r="D25" s="191">
        <f>COUNTIF(Annee2015!T1C16,"1")</f>
        <v>0</v>
      </c>
      <c r="E25" s="191">
        <f>COUNTIF(Annee2015!T1C16,"2")</f>
        <v>0</v>
      </c>
      <c r="F25" s="191">
        <f>E25+D25</f>
        <v>0</v>
      </c>
      <c r="G25" s="192"/>
      <c r="H25" s="193" t="str">
        <f t="shared" si="5"/>
        <v> </v>
      </c>
      <c r="I25" s="193" t="str">
        <f t="shared" si="6"/>
        <v> </v>
      </c>
      <c r="J25" s="194"/>
      <c r="K25" s="188" t="str">
        <f>+Intitulés!B18</f>
        <v>C16</v>
      </c>
      <c r="L25" s="189" t="str">
        <f t="shared" si="1"/>
        <v>L'information au patient, qui lui est transmise à l’issue des soins, mentionne : 
Nom du médecin ou du chirurgien-dentiste utilisateur</v>
      </c>
      <c r="M25" s="190"/>
      <c r="N25" s="191">
        <f>COUNTIF(Annee2015!T1C16,"1")</f>
        <v>0</v>
      </c>
      <c r="O25" s="191">
        <f>COUNTIF(Annee2015!T1C16,"2")</f>
        <v>0</v>
      </c>
      <c r="P25" s="191">
        <f>COUNTIF(Annee2015!T1C16,"8")</f>
        <v>0</v>
      </c>
      <c r="Q25" s="191">
        <f t="shared" si="2"/>
        <v>0</v>
      </c>
      <c r="R25" s="192"/>
      <c r="S25" s="193" t="str">
        <f t="shared" si="7"/>
        <v> </v>
      </c>
      <c r="T25" s="193" t="str">
        <f t="shared" si="3"/>
        <v> </v>
      </c>
      <c r="U25" s="193" t="str">
        <f t="shared" si="4"/>
        <v> </v>
      </c>
      <c r="V25" s="195" t="str">
        <f>IF(Q25=Annee2015!$B$6,"OK","ERREUR SAISIE")</f>
        <v>ERREUR SAISIE</v>
      </c>
      <c r="W25" s="190"/>
    </row>
    <row r="26" spans="1:23" s="4" customFormat="1" ht="15">
      <c r="A26" s="103" t="str">
        <f>+Intitulés!B19</f>
        <v>C17</v>
      </c>
      <c r="B26" s="90" t="str">
        <f>Intitulés!C19</f>
        <v>Traçabilité du(es) DM implanté(s) non retrouvée</v>
      </c>
      <c r="C26" s="17"/>
      <c r="D26" s="89">
        <f>COUNTIF(Annee2015!T1C17,"1")</f>
        <v>0</v>
      </c>
      <c r="E26" s="89">
        <f>COUNTIF(Annee2015!T1C17,"2")</f>
        <v>80</v>
      </c>
      <c r="F26" s="89">
        <f>E26+D26</f>
        <v>80</v>
      </c>
      <c r="G26" s="67"/>
      <c r="H26" s="88">
        <f t="shared" si="5"/>
        <v>0</v>
      </c>
      <c r="I26" s="88">
        <f t="shared" si="6"/>
        <v>1</v>
      </c>
      <c r="J26" s="68"/>
      <c r="K26" s="103" t="str">
        <f>+Intitulés!B19</f>
        <v>C17</v>
      </c>
      <c r="L26" s="90" t="str">
        <f aca="true" t="shared" si="8" ref="L26:L39">B26</f>
        <v>Traçabilité du(es) DM implanté(s) non retrouvée</v>
      </c>
      <c r="M26" s="17"/>
      <c r="N26" s="89">
        <f>COUNTIF(Annee2015!T1C17,"1")</f>
        <v>0</v>
      </c>
      <c r="O26" s="89">
        <f>COUNTIF(Annee2015!T1C17,"2")</f>
        <v>80</v>
      </c>
      <c r="P26" s="89">
        <f>COUNTIF(Annee2015!T1C17,"8")</f>
        <v>0</v>
      </c>
      <c r="Q26" s="89">
        <f>N26+O26+P26</f>
        <v>80</v>
      </c>
      <c r="R26" s="67"/>
      <c r="S26" s="88">
        <f aca="true" t="shared" si="9" ref="S26:S39">IF(Q26=0," ",INT(N26/$Q26*1000)/1000)</f>
        <v>0</v>
      </c>
      <c r="T26" s="88">
        <f aca="true" t="shared" si="10" ref="T26:T39">IF(Q26=0," ",INT(O26/$Q26*1000)/1000)</f>
        <v>1</v>
      </c>
      <c r="U26" s="88">
        <f aca="true" t="shared" si="11" ref="U26:U39">IF(Q26=0," ",INT(P26/$Q26*1000)/1000)</f>
        <v>0</v>
      </c>
      <c r="V26" s="92" t="str">
        <f>IF(Q26=Annee2015!$B$6,"OK","ERREUR SAISIE")</f>
        <v>OK</v>
      </c>
      <c r="W26" s="17"/>
    </row>
    <row r="27" spans="1:23" s="4" customFormat="1" ht="15">
      <c r="A27" s="103" t="str">
        <f>+Intitulés!B20</f>
        <v>C18</v>
      </c>
      <c r="B27" s="90" t="str">
        <f>Intitulés!C20</f>
        <v>Traçabilité du(es) DM implanté(s) conforme</v>
      </c>
      <c r="C27" s="17"/>
      <c r="D27" s="89">
        <f>COUNTIF(Annee2015!T1C18,"1")</f>
        <v>0</v>
      </c>
      <c r="E27" s="89">
        <f>COUNTIF(Annee2015!T1C18,"2")</f>
        <v>80</v>
      </c>
      <c r="F27" s="89">
        <f aca="true" t="shared" si="12" ref="F27:F39">E27+D27</f>
        <v>80</v>
      </c>
      <c r="G27" s="67"/>
      <c r="H27" s="88">
        <f t="shared" si="5"/>
        <v>0</v>
      </c>
      <c r="I27" s="88">
        <f t="shared" si="6"/>
        <v>1</v>
      </c>
      <c r="J27" s="68"/>
      <c r="K27" s="103" t="str">
        <f>+Intitulés!B20</f>
        <v>C18</v>
      </c>
      <c r="L27" s="90" t="str">
        <f t="shared" si="8"/>
        <v>Traçabilité du(es) DM implanté(s) conforme</v>
      </c>
      <c r="M27" s="17"/>
      <c r="N27" s="89">
        <f>COUNTIF(Annee2015!T1C18,"1")</f>
        <v>0</v>
      </c>
      <c r="O27" s="89">
        <f>COUNTIF(Annee2015!T1C18,"2")</f>
        <v>80</v>
      </c>
      <c r="P27" s="89">
        <f>COUNTIF(Annee2015!T1C18,"8")</f>
        <v>0</v>
      </c>
      <c r="Q27" s="89">
        <f aca="true" t="shared" si="13" ref="Q27:Q37">N27+O27+P27</f>
        <v>80</v>
      </c>
      <c r="R27" s="67"/>
      <c r="S27" s="88">
        <f t="shared" si="9"/>
        <v>0</v>
      </c>
      <c r="T27" s="88">
        <f t="shared" si="10"/>
        <v>1</v>
      </c>
      <c r="U27" s="88">
        <f t="shared" si="11"/>
        <v>0</v>
      </c>
      <c r="V27" s="92" t="str">
        <f>IF(Q27=Annee2015!$B$6,"OK","ERREUR SAISIE")</f>
        <v>OK</v>
      </c>
      <c r="W27" s="17"/>
    </row>
    <row r="28" spans="1:23" s="4" customFormat="1" ht="15">
      <c r="A28" s="103" t="str">
        <f>+Intitulés!B21</f>
        <v>C19</v>
      </c>
      <c r="B28" s="90" t="str">
        <f>Intitulés!C21</f>
        <v>Traçabilité du(es) DM implanté(s) avec au moins une cause de non-conformité</v>
      </c>
      <c r="C28" s="17"/>
      <c r="D28" s="89">
        <f>COUNTIF(Annee2015!T1C19,"1")</f>
        <v>0</v>
      </c>
      <c r="E28" s="89">
        <f>COUNTIF(Annee2015!T1C19,"2")</f>
        <v>80</v>
      </c>
      <c r="F28" s="89">
        <f t="shared" si="12"/>
        <v>80</v>
      </c>
      <c r="G28" s="67"/>
      <c r="H28" s="88">
        <f t="shared" si="5"/>
        <v>0</v>
      </c>
      <c r="I28" s="88">
        <f t="shared" si="6"/>
        <v>1</v>
      </c>
      <c r="J28" s="68"/>
      <c r="K28" s="103" t="str">
        <f>+Intitulés!B21</f>
        <v>C19</v>
      </c>
      <c r="L28" s="90" t="str">
        <f t="shared" si="8"/>
        <v>Traçabilité du(es) DM implanté(s) avec au moins une cause de non-conformité</v>
      </c>
      <c r="M28" s="17"/>
      <c r="N28" s="89">
        <f>COUNTIF(Annee2015!T1C19,"1")</f>
        <v>0</v>
      </c>
      <c r="O28" s="89">
        <f>COUNTIF(Annee2015!T1C19,"2")</f>
        <v>80</v>
      </c>
      <c r="P28" s="89">
        <f>COUNTIF(Annee2015!T1C19,"8")</f>
        <v>0</v>
      </c>
      <c r="Q28" s="89">
        <f t="shared" si="13"/>
        <v>80</v>
      </c>
      <c r="R28" s="67"/>
      <c r="S28" s="88">
        <f t="shared" si="9"/>
        <v>0</v>
      </c>
      <c r="T28" s="88">
        <f t="shared" si="10"/>
        <v>1</v>
      </c>
      <c r="U28" s="88">
        <f t="shared" si="11"/>
        <v>0</v>
      </c>
      <c r="V28" s="92" t="str">
        <f>IF(Q28=Annee2015!$B$6,"OK","ERREUR SAISIE")</f>
        <v>OK</v>
      </c>
      <c r="W28" s="17"/>
    </row>
    <row r="29" spans="1:23" s="4" customFormat="1" ht="15">
      <c r="A29" s="103" t="str">
        <f>+Intitulés!B22</f>
        <v>C20</v>
      </c>
      <c r="B29" s="90" t="str">
        <f>Intitulés!C22</f>
        <v>Implantation de DMI sans enregistrement par la PUI</v>
      </c>
      <c r="C29" s="17"/>
      <c r="D29" s="89">
        <f>COUNTIF(Annee2015!T1C20,"1")</f>
        <v>0</v>
      </c>
      <c r="E29" s="89">
        <f>COUNTIF(Annee2015!T1C20,"2")</f>
        <v>80</v>
      </c>
      <c r="F29" s="89">
        <f t="shared" si="12"/>
        <v>80</v>
      </c>
      <c r="G29" s="67"/>
      <c r="H29" s="88">
        <f t="shared" si="5"/>
        <v>0</v>
      </c>
      <c r="I29" s="88">
        <f t="shared" si="6"/>
        <v>1</v>
      </c>
      <c r="J29" s="68"/>
      <c r="K29" s="103" t="str">
        <f>+Intitulés!B22</f>
        <v>C20</v>
      </c>
      <c r="L29" s="90" t="str">
        <f t="shared" si="8"/>
        <v>Implantation de DMI sans enregistrement par la PUI</v>
      </c>
      <c r="M29" s="17"/>
      <c r="N29" s="89">
        <f>COUNTIF(Annee2015!T1C20,"1")</f>
        <v>0</v>
      </c>
      <c r="O29" s="89">
        <f>COUNTIF(Annee2015!T1C20,"2")</f>
        <v>80</v>
      </c>
      <c r="P29" s="89">
        <f>COUNTIF(Annee2015!T1C20,"8")</f>
        <v>0</v>
      </c>
      <c r="Q29" s="89">
        <f t="shared" si="13"/>
        <v>80</v>
      </c>
      <c r="R29" s="67"/>
      <c r="S29" s="88">
        <f t="shared" si="9"/>
        <v>0</v>
      </c>
      <c r="T29" s="88">
        <f t="shared" si="10"/>
        <v>1</v>
      </c>
      <c r="U29" s="88">
        <f t="shared" si="11"/>
        <v>0</v>
      </c>
      <c r="V29" s="92" t="str">
        <f>IF(Q29=Annee2015!$B$6,"OK","ERREUR SAISIE")</f>
        <v>OK</v>
      </c>
      <c r="W29" s="17"/>
    </row>
    <row r="30" spans="1:23" s="4" customFormat="1" ht="15">
      <c r="A30" s="103" t="str">
        <f>+Intitulés!B23</f>
        <v>C21</v>
      </c>
      <c r="B30" s="90" t="str">
        <f>Intitulés!C23</f>
        <v>Implantation de DMI sans enregistrement de l'identification du patient</v>
      </c>
      <c r="C30" s="17"/>
      <c r="D30" s="89">
        <f>COUNTIF(Annee2015!T1C21,"1")</f>
        <v>0</v>
      </c>
      <c r="E30" s="89">
        <f>COUNTIF(Annee2015!T1C21,"2")</f>
        <v>80</v>
      </c>
      <c r="F30" s="89">
        <f t="shared" si="12"/>
        <v>80</v>
      </c>
      <c r="G30" s="67"/>
      <c r="H30" s="88">
        <f t="shared" si="5"/>
        <v>0</v>
      </c>
      <c r="I30" s="88">
        <f t="shared" si="6"/>
        <v>1</v>
      </c>
      <c r="J30" s="68"/>
      <c r="K30" s="103" t="str">
        <f>+Intitulés!B23</f>
        <v>C21</v>
      </c>
      <c r="L30" s="90" t="str">
        <f t="shared" si="8"/>
        <v>Implantation de DMI sans enregistrement de l'identification du patient</v>
      </c>
      <c r="M30" s="17"/>
      <c r="N30" s="89">
        <f>COUNTIF(Annee2015!T1C21,"1")</f>
        <v>0</v>
      </c>
      <c r="O30" s="89">
        <f>COUNTIF(Annee2015!T1C21,"2")</f>
        <v>80</v>
      </c>
      <c r="P30" s="89">
        <f>COUNTIF(Annee2015!T1C21,"8")</f>
        <v>0</v>
      </c>
      <c r="Q30" s="89">
        <f t="shared" si="13"/>
        <v>80</v>
      </c>
      <c r="R30" s="67"/>
      <c r="S30" s="88">
        <f t="shared" si="9"/>
        <v>0</v>
      </c>
      <c r="T30" s="88">
        <f t="shared" si="10"/>
        <v>1</v>
      </c>
      <c r="U30" s="88">
        <f t="shared" si="11"/>
        <v>0</v>
      </c>
      <c r="V30" s="92" t="str">
        <f>IF(Q30=Annee2015!$B$6,"OK","ERREUR SAISIE")</f>
        <v>OK</v>
      </c>
      <c r="W30" s="17"/>
    </row>
    <row r="31" spans="1:23" s="4" customFormat="1" ht="15">
      <c r="A31" s="103" t="str">
        <f>+Intitulés!B24</f>
        <v>C22</v>
      </c>
      <c r="B31" s="90" t="str">
        <f>Intitulés!C24</f>
        <v>Implantation de DMI sans enregistrement de la date d'implantation</v>
      </c>
      <c r="C31" s="17"/>
      <c r="D31" s="89">
        <f>COUNTIF(Annee2015!T1C22,"1")</f>
        <v>0</v>
      </c>
      <c r="E31" s="89">
        <f>COUNTIF(Annee2015!T1C22,"2")</f>
        <v>80</v>
      </c>
      <c r="F31" s="89">
        <f t="shared" si="12"/>
        <v>80</v>
      </c>
      <c r="G31" s="67"/>
      <c r="H31" s="88">
        <f t="shared" si="5"/>
        <v>0</v>
      </c>
      <c r="I31" s="88">
        <f t="shared" si="6"/>
        <v>1</v>
      </c>
      <c r="J31" s="68"/>
      <c r="K31" s="103" t="str">
        <f>+Intitulés!B24</f>
        <v>C22</v>
      </c>
      <c r="L31" s="90" t="str">
        <f t="shared" si="8"/>
        <v>Implantation de DMI sans enregistrement de la date d'implantation</v>
      </c>
      <c r="M31" s="17"/>
      <c r="N31" s="89">
        <f>COUNTIF(Annee2015!T1C22,"1")</f>
        <v>0</v>
      </c>
      <c r="O31" s="89">
        <f>COUNTIF(Annee2015!T1C22,"2")</f>
        <v>80</v>
      </c>
      <c r="P31" s="89">
        <f>COUNTIF(Annee2015!T1C22,"8")</f>
        <v>0</v>
      </c>
      <c r="Q31" s="89">
        <f t="shared" si="13"/>
        <v>80</v>
      </c>
      <c r="R31" s="67"/>
      <c r="S31" s="88">
        <f t="shared" si="9"/>
        <v>0</v>
      </c>
      <c r="T31" s="88">
        <f t="shared" si="10"/>
        <v>1</v>
      </c>
      <c r="U31" s="88">
        <f t="shared" si="11"/>
        <v>0</v>
      </c>
      <c r="V31" s="92" t="str">
        <f>IF(Q31=Annee2015!$B$6,"OK","ERREUR SAISIE")</f>
        <v>OK</v>
      </c>
      <c r="W31" s="17"/>
    </row>
    <row r="32" spans="1:23" s="4" customFormat="1" ht="15">
      <c r="A32" s="103" t="str">
        <f>+Intitulés!B25</f>
        <v>C23</v>
      </c>
      <c r="B32" s="90" t="str">
        <f>Intitulés!C25</f>
        <v>Implantation de DMI sans enregistrement du nom du prescripteur</v>
      </c>
      <c r="C32" s="17"/>
      <c r="D32" s="89">
        <f>COUNTIF(Annee2015!T1C23,"1")</f>
        <v>0</v>
      </c>
      <c r="E32" s="89">
        <f>COUNTIF(Annee2015!T1C23,"2")</f>
        <v>80</v>
      </c>
      <c r="F32" s="89">
        <f t="shared" si="12"/>
        <v>80</v>
      </c>
      <c r="G32" s="67"/>
      <c r="H32" s="88">
        <f t="shared" si="5"/>
        <v>0</v>
      </c>
      <c r="I32" s="88">
        <f t="shared" si="6"/>
        <v>1</v>
      </c>
      <c r="J32" s="68"/>
      <c r="K32" s="103" t="str">
        <f>+Intitulés!B25</f>
        <v>C23</v>
      </c>
      <c r="L32" s="90" t="str">
        <f t="shared" si="8"/>
        <v>Implantation de DMI sans enregistrement du nom du prescripteur</v>
      </c>
      <c r="M32" s="17"/>
      <c r="N32" s="89">
        <f>COUNTIF(Annee2015!T1C23,"1")</f>
        <v>0</v>
      </c>
      <c r="O32" s="89">
        <f>COUNTIF(Annee2015!T1C23,"2")</f>
        <v>80</v>
      </c>
      <c r="P32" s="89">
        <f>COUNTIF(Annee2015!T1C23,"8")</f>
        <v>0</v>
      </c>
      <c r="Q32" s="89">
        <f t="shared" si="13"/>
        <v>80</v>
      </c>
      <c r="R32" s="67"/>
      <c r="S32" s="88">
        <f t="shared" si="9"/>
        <v>0</v>
      </c>
      <c r="T32" s="88">
        <f t="shared" si="10"/>
        <v>1</v>
      </c>
      <c r="U32" s="88">
        <f t="shared" si="11"/>
        <v>0</v>
      </c>
      <c r="V32" s="92" t="str">
        <f>IF(Q32=Annee2015!$B$6,"OK","ERREUR SAISIE")</f>
        <v>OK</v>
      </c>
      <c r="W32" s="17"/>
    </row>
    <row r="33" spans="1:23" s="4" customFormat="1" ht="15">
      <c r="A33" s="103" t="str">
        <f>+Intitulés!B26</f>
        <v>C24</v>
      </c>
      <c r="B33" s="90" t="str">
        <f>Intitulés!C26</f>
        <v>Implantation de DMI sans enregistrement de la signature du prescripteur</v>
      </c>
      <c r="C33" s="17"/>
      <c r="D33" s="89">
        <f>COUNTIF(Annee2015!T1C24,"1")</f>
        <v>0</v>
      </c>
      <c r="E33" s="89">
        <f>COUNTIF(Annee2015!T1C24,"2")</f>
        <v>80</v>
      </c>
      <c r="F33" s="89">
        <f t="shared" si="12"/>
        <v>80</v>
      </c>
      <c r="G33" s="67"/>
      <c r="H33" s="88">
        <f t="shared" si="5"/>
        <v>0</v>
      </c>
      <c r="I33" s="88">
        <f t="shared" si="6"/>
        <v>1</v>
      </c>
      <c r="J33" s="68"/>
      <c r="K33" s="103" t="str">
        <f>+Intitulés!B26</f>
        <v>C24</v>
      </c>
      <c r="L33" s="90" t="str">
        <f t="shared" si="8"/>
        <v>Implantation de DMI sans enregistrement de la signature du prescripteur</v>
      </c>
      <c r="M33" s="17"/>
      <c r="N33" s="89">
        <f>COUNTIF(Annee2015!T1C24,"1")</f>
        <v>0</v>
      </c>
      <c r="O33" s="89">
        <f>COUNTIF(Annee2015!T1C24,"2")</f>
        <v>80</v>
      </c>
      <c r="P33" s="89">
        <f>COUNTIF(Annee2015!T1C24,"8")</f>
        <v>0</v>
      </c>
      <c r="Q33" s="89">
        <f t="shared" si="13"/>
        <v>80</v>
      </c>
      <c r="R33" s="67"/>
      <c r="S33" s="88">
        <f t="shared" si="9"/>
        <v>0</v>
      </c>
      <c r="T33" s="88">
        <f t="shared" si="10"/>
        <v>1</v>
      </c>
      <c r="U33" s="88">
        <f t="shared" si="11"/>
        <v>0</v>
      </c>
      <c r="V33" s="92" t="str">
        <f>IF(Q33=Annee2015!$B$6,"OK","ERREUR SAISIE")</f>
        <v>OK</v>
      </c>
      <c r="W33" s="17"/>
    </row>
    <row r="34" spans="1:23" s="4" customFormat="1" ht="15">
      <c r="A34" s="103" t="str">
        <f>+Intitulés!B27</f>
        <v>C25</v>
      </c>
      <c r="B34" s="90" t="str">
        <f>Intitulés!C27</f>
        <v>Implantation de DMI sans enregistrement de l'identification du DMI</v>
      </c>
      <c r="C34" s="17"/>
      <c r="D34" s="89">
        <f>COUNTIF(Annee2015!T1C25,"1")</f>
        <v>0</v>
      </c>
      <c r="E34" s="89">
        <f>COUNTIF(Annee2015!T1C25,"2")</f>
        <v>80</v>
      </c>
      <c r="F34" s="89">
        <f t="shared" si="12"/>
        <v>80</v>
      </c>
      <c r="G34" s="67"/>
      <c r="H34" s="88">
        <f t="shared" si="5"/>
        <v>0</v>
      </c>
      <c r="I34" s="88">
        <f t="shared" si="6"/>
        <v>1</v>
      </c>
      <c r="J34" s="68"/>
      <c r="K34" s="103" t="str">
        <f>+Intitulés!B27</f>
        <v>C25</v>
      </c>
      <c r="L34" s="90" t="str">
        <f t="shared" si="8"/>
        <v>Implantation de DMI sans enregistrement de l'identification du DMI</v>
      </c>
      <c r="M34" s="17"/>
      <c r="N34" s="89">
        <f>COUNTIF(Annee2015!T1C25,"1")</f>
        <v>0</v>
      </c>
      <c r="O34" s="89">
        <f>COUNTIF(Annee2015!T1C25,"2")</f>
        <v>80</v>
      </c>
      <c r="P34" s="89">
        <f>COUNTIF(Annee2015!T1C25,"8")</f>
        <v>0</v>
      </c>
      <c r="Q34" s="89">
        <f t="shared" si="13"/>
        <v>80</v>
      </c>
      <c r="R34" s="67"/>
      <c r="S34" s="88">
        <f t="shared" si="9"/>
        <v>0</v>
      </c>
      <c r="T34" s="88">
        <f t="shared" si="10"/>
        <v>1</v>
      </c>
      <c r="U34" s="88">
        <f t="shared" si="11"/>
        <v>0</v>
      </c>
      <c r="V34" s="92" t="str">
        <f>IF(Q34=Annee2015!$B$6,"OK","ERREUR SAISIE")</f>
        <v>OK</v>
      </c>
      <c r="W34" s="17"/>
    </row>
    <row r="35" spans="1:23" s="4" customFormat="1" ht="15">
      <c r="A35" s="103" t="str">
        <f>+Intitulés!B28</f>
        <v>C26</v>
      </c>
      <c r="B35" s="90" t="str">
        <f>Intitulés!C28</f>
        <v>Implantation de DMI sans information du patient</v>
      </c>
      <c r="C35" s="17"/>
      <c r="D35" s="89">
        <f>COUNTIF(Annee2015!T1C26,"1")</f>
        <v>0</v>
      </c>
      <c r="E35" s="89">
        <f>COUNTIF(Annee2015!T1C26,"2")</f>
        <v>80</v>
      </c>
      <c r="F35" s="89">
        <f t="shared" si="12"/>
        <v>80</v>
      </c>
      <c r="G35" s="67"/>
      <c r="H35" s="88">
        <f t="shared" si="5"/>
        <v>0</v>
      </c>
      <c r="I35" s="88">
        <f t="shared" si="6"/>
        <v>1</v>
      </c>
      <c r="J35" s="68"/>
      <c r="K35" s="103" t="str">
        <f>+Intitulés!B28</f>
        <v>C26</v>
      </c>
      <c r="L35" s="90" t="str">
        <f t="shared" si="8"/>
        <v>Implantation de DMI sans information du patient</v>
      </c>
      <c r="M35" s="17"/>
      <c r="N35" s="89">
        <f>COUNTIF(Annee2015!T1C26,"1")</f>
        <v>0</v>
      </c>
      <c r="O35" s="89">
        <f>COUNTIF(Annee2015!T1C26,"2")</f>
        <v>80</v>
      </c>
      <c r="P35" s="89">
        <f>COUNTIF(Annee2015!T1C26,"8")</f>
        <v>0</v>
      </c>
      <c r="Q35" s="89">
        <f t="shared" si="13"/>
        <v>80</v>
      </c>
      <c r="R35" s="67"/>
      <c r="S35" s="88">
        <f t="shared" si="9"/>
        <v>0</v>
      </c>
      <c r="T35" s="88">
        <f t="shared" si="10"/>
        <v>1</v>
      </c>
      <c r="U35" s="88">
        <f t="shared" si="11"/>
        <v>0</v>
      </c>
      <c r="V35" s="92" t="str">
        <f>IF(Q35=Annee2015!$B$6,"OK","ERREUR SAISIE")</f>
        <v>OK</v>
      </c>
      <c r="W35" s="17"/>
    </row>
    <row r="36" spans="1:23" s="4" customFormat="1" ht="30">
      <c r="A36" s="103" t="str">
        <f>+Intitulés!B29</f>
        <v>C27</v>
      </c>
      <c r="B36" s="90">
        <f>Intitulés!C29</f>
        <v>0</v>
      </c>
      <c r="C36" s="17"/>
      <c r="D36" s="89">
        <f>COUNTIF(Annee2015!T1C27,"1")</f>
        <v>0</v>
      </c>
      <c r="E36" s="89">
        <f>COUNTIF(Annee2015!T1C27,"2")</f>
        <v>0</v>
      </c>
      <c r="F36" s="89">
        <f t="shared" si="12"/>
        <v>0</v>
      </c>
      <c r="G36" s="67"/>
      <c r="H36" s="88" t="str">
        <f t="shared" si="5"/>
        <v> </v>
      </c>
      <c r="I36" s="88" t="str">
        <f t="shared" si="6"/>
        <v> </v>
      </c>
      <c r="J36" s="68"/>
      <c r="K36" s="103" t="str">
        <f>+Intitulés!B29</f>
        <v>C27</v>
      </c>
      <c r="L36" s="90">
        <f t="shared" si="8"/>
        <v>0</v>
      </c>
      <c r="M36" s="17"/>
      <c r="N36" s="89">
        <f>COUNTIF(Annee2015!T1C27,"1")</f>
        <v>0</v>
      </c>
      <c r="O36" s="89">
        <f>COUNTIF(Annee2015!T1C27,"2")</f>
        <v>0</v>
      </c>
      <c r="P36" s="89">
        <f>COUNTIF(Annee2015!T1C27,"8")</f>
        <v>0</v>
      </c>
      <c r="Q36" s="89">
        <f t="shared" si="13"/>
        <v>0</v>
      </c>
      <c r="R36" s="67"/>
      <c r="S36" s="88" t="str">
        <f t="shared" si="9"/>
        <v> </v>
      </c>
      <c r="T36" s="88" t="str">
        <f t="shared" si="10"/>
        <v> </v>
      </c>
      <c r="U36" s="88" t="str">
        <f t="shared" si="11"/>
        <v> </v>
      </c>
      <c r="V36" s="92" t="str">
        <f>IF(Q36=Annee2015!$B$6,"OK","ERREUR SAISIE")</f>
        <v>ERREUR SAISIE</v>
      </c>
      <c r="W36" s="17"/>
    </row>
    <row r="37" spans="1:23" s="4" customFormat="1" ht="30">
      <c r="A37" s="103" t="str">
        <f>+Intitulés!B30</f>
        <v>C28</v>
      </c>
      <c r="B37" s="90">
        <f>Intitulés!C30</f>
        <v>0</v>
      </c>
      <c r="C37" s="17"/>
      <c r="D37" s="89">
        <f>COUNTIF(Annee2015!T1C28,"1")</f>
        <v>0</v>
      </c>
      <c r="E37" s="89">
        <f>COUNTIF(Annee2015!T1C28,"2")</f>
        <v>0</v>
      </c>
      <c r="F37" s="89">
        <f t="shared" si="12"/>
        <v>0</v>
      </c>
      <c r="G37" s="67"/>
      <c r="H37" s="88" t="str">
        <f t="shared" si="5"/>
        <v> </v>
      </c>
      <c r="I37" s="88" t="str">
        <f t="shared" si="6"/>
        <v> </v>
      </c>
      <c r="J37" s="68"/>
      <c r="K37" s="103" t="str">
        <f>+Intitulés!B30</f>
        <v>C28</v>
      </c>
      <c r="L37" s="90">
        <f t="shared" si="8"/>
        <v>0</v>
      </c>
      <c r="M37" s="17"/>
      <c r="N37" s="89">
        <f>COUNTIF(Annee2015!T1C28,"1")</f>
        <v>0</v>
      </c>
      <c r="O37" s="89">
        <f>COUNTIF(Annee2015!T1C28,"2")</f>
        <v>0</v>
      </c>
      <c r="P37" s="89">
        <f>COUNTIF(Annee2015!T1C28,"8")</f>
        <v>0</v>
      </c>
      <c r="Q37" s="89">
        <f t="shared" si="13"/>
        <v>0</v>
      </c>
      <c r="R37" s="67"/>
      <c r="S37" s="88" t="str">
        <f t="shared" si="9"/>
        <v> </v>
      </c>
      <c r="T37" s="88" t="str">
        <f t="shared" si="10"/>
        <v> </v>
      </c>
      <c r="U37" s="88" t="str">
        <f t="shared" si="11"/>
        <v> </v>
      </c>
      <c r="V37" s="92" t="str">
        <f>IF(Q37=Annee2015!$B$6,"OK","ERREUR SAISIE")</f>
        <v>ERREUR SAISIE</v>
      </c>
      <c r="W37" s="17"/>
    </row>
    <row r="38" spans="1:23" s="4" customFormat="1" ht="30">
      <c r="A38" s="103" t="str">
        <f>+Intitulés!B31</f>
        <v>C29</v>
      </c>
      <c r="B38" s="90">
        <f>Intitulés!C31</f>
        <v>0</v>
      </c>
      <c r="C38" s="17"/>
      <c r="D38" s="89">
        <f>COUNTIF(Annee2015!T1C29,"1")</f>
        <v>0</v>
      </c>
      <c r="E38" s="89">
        <f>COUNTIF(Annee2015!T1C29,"2")</f>
        <v>0</v>
      </c>
      <c r="F38" s="89">
        <f t="shared" si="12"/>
        <v>0</v>
      </c>
      <c r="G38" s="67"/>
      <c r="H38" s="88" t="str">
        <f t="shared" si="5"/>
        <v> </v>
      </c>
      <c r="I38" s="88" t="str">
        <f t="shared" si="6"/>
        <v> </v>
      </c>
      <c r="J38" s="68"/>
      <c r="K38" s="103" t="str">
        <f>+Intitulés!B31</f>
        <v>C29</v>
      </c>
      <c r="L38" s="90">
        <f t="shared" si="8"/>
        <v>0</v>
      </c>
      <c r="M38" s="17"/>
      <c r="N38" s="89">
        <f>COUNTIF(Annee2015!T1C29,"1")</f>
        <v>0</v>
      </c>
      <c r="O38" s="89">
        <f>COUNTIF(Annee2015!T1C29,"2")</f>
        <v>0</v>
      </c>
      <c r="P38" s="89">
        <f>COUNTIF(Annee2015!T1C29,"8")</f>
        <v>0</v>
      </c>
      <c r="Q38" s="89">
        <f>N38+O38+P38</f>
        <v>0</v>
      </c>
      <c r="R38" s="67"/>
      <c r="S38" s="88" t="str">
        <f t="shared" si="9"/>
        <v> </v>
      </c>
      <c r="T38" s="88" t="str">
        <f t="shared" si="10"/>
        <v> </v>
      </c>
      <c r="U38" s="88" t="str">
        <f t="shared" si="11"/>
        <v> </v>
      </c>
      <c r="V38" s="92" t="str">
        <f>IF(Q38=Annee2015!$B$6,"OK","ERREUR SAISIE")</f>
        <v>ERREUR SAISIE</v>
      </c>
      <c r="W38" s="17"/>
    </row>
    <row r="39" spans="1:23" s="4" customFormat="1" ht="30">
      <c r="A39" s="103" t="str">
        <f>+Intitulés!B32</f>
        <v>C30</v>
      </c>
      <c r="B39" s="90">
        <f>Intitulés!C32</f>
        <v>0</v>
      </c>
      <c r="C39" s="17"/>
      <c r="D39" s="89">
        <f>COUNTIF(Annee2015!T1C30,"1")</f>
        <v>0</v>
      </c>
      <c r="E39" s="89">
        <f>COUNTIF(Annee2015!T1C30,"2")</f>
        <v>0</v>
      </c>
      <c r="F39" s="89">
        <f t="shared" si="12"/>
        <v>0</v>
      </c>
      <c r="G39" s="67"/>
      <c r="H39" s="88" t="str">
        <f t="shared" si="5"/>
        <v> </v>
      </c>
      <c r="I39" s="88" t="str">
        <f t="shared" si="6"/>
        <v> </v>
      </c>
      <c r="J39" s="68"/>
      <c r="K39" s="103" t="str">
        <f>+Intitulés!B32</f>
        <v>C30</v>
      </c>
      <c r="L39" s="90">
        <f t="shared" si="8"/>
        <v>0</v>
      </c>
      <c r="M39" s="17"/>
      <c r="N39" s="89">
        <f>COUNTIF(Annee2015!T1C30,"1")</f>
        <v>0</v>
      </c>
      <c r="O39" s="89">
        <f>COUNTIF(Annee2015!T1C30,"2")</f>
        <v>0</v>
      </c>
      <c r="P39" s="89">
        <f>COUNTIF(Annee2015!T1C30,"8")</f>
        <v>0</v>
      </c>
      <c r="Q39" s="89">
        <f>N39+O39+P39</f>
        <v>0</v>
      </c>
      <c r="R39" s="67"/>
      <c r="S39" s="88" t="str">
        <f t="shared" si="9"/>
        <v> </v>
      </c>
      <c r="T39" s="88" t="str">
        <f t="shared" si="10"/>
        <v> </v>
      </c>
      <c r="U39" s="88" t="str">
        <f t="shared" si="11"/>
        <v> </v>
      </c>
      <c r="V39" s="92" t="str">
        <f>IF(Q39=Annee2015!$B$6,"OK","ERREUR SAISIE")</f>
        <v>ERREUR SAISIE</v>
      </c>
      <c r="W39" s="17"/>
    </row>
    <row r="40" spans="1:23" ht="15">
      <c r="A40" s="17"/>
      <c r="B40" s="84"/>
      <c r="C40" s="17"/>
      <c r="D40" s="67"/>
      <c r="E40" s="67"/>
      <c r="F40" s="67"/>
      <c r="G40" s="67"/>
      <c r="H40" s="85"/>
      <c r="I40" s="85"/>
      <c r="J40" s="17"/>
      <c r="K40" s="17"/>
      <c r="L40" s="84"/>
      <c r="M40" s="17"/>
      <c r="N40" s="67"/>
      <c r="O40" s="67"/>
      <c r="P40" s="67"/>
      <c r="Q40" s="67"/>
      <c r="R40" s="67"/>
      <c r="S40" s="85"/>
      <c r="T40" s="85"/>
      <c r="U40" s="85"/>
      <c r="V40" s="17"/>
      <c r="W40" s="15"/>
    </row>
    <row r="41" spans="1:23" ht="18">
      <c r="A41" s="17"/>
      <c r="B41" s="86">
        <f>Annee2015!$F$2</f>
        <v>0</v>
      </c>
      <c r="C41" s="17"/>
      <c r="D41" s="67"/>
      <c r="E41" s="67"/>
      <c r="F41" s="67"/>
      <c r="G41" s="67"/>
      <c r="H41" s="85"/>
      <c r="I41" s="85"/>
      <c r="J41" s="17"/>
      <c r="K41" s="17"/>
      <c r="L41" s="86">
        <f>Annee2015!$F$2</f>
        <v>0</v>
      </c>
      <c r="M41" s="17"/>
      <c r="N41" s="67"/>
      <c r="O41" s="67"/>
      <c r="P41" s="67"/>
      <c r="Q41" s="67"/>
      <c r="R41" s="67"/>
      <c r="S41" s="85"/>
      <c r="T41" s="85"/>
      <c r="U41" s="85"/>
      <c r="V41" s="17"/>
      <c r="W41" s="15"/>
    </row>
    <row r="42" spans="1:22" ht="12" customHeight="1">
      <c r="A42" s="4"/>
      <c r="B42" s="4"/>
      <c r="D42" s="4"/>
      <c r="E42" s="4"/>
      <c r="F42" s="4"/>
      <c r="H42" s="4"/>
      <c r="I42" s="4"/>
      <c r="K42" s="4"/>
      <c r="L42" s="4"/>
      <c r="N42" s="4"/>
      <c r="O42" s="4"/>
      <c r="P42" s="4"/>
      <c r="Q42" s="4"/>
      <c r="S42" s="4"/>
      <c r="T42" s="4"/>
      <c r="U42" s="4"/>
      <c r="V42" s="4"/>
    </row>
    <row r="43" spans="1:22" ht="12.75">
      <c r="A43" s="4"/>
      <c r="B43" s="4"/>
      <c r="D43" s="4"/>
      <c r="E43" s="4"/>
      <c r="F43" s="4"/>
      <c r="H43" s="4"/>
      <c r="I43" s="4"/>
      <c r="K43" s="4"/>
      <c r="L43" s="4"/>
      <c r="N43" s="4"/>
      <c r="O43" s="4"/>
      <c r="P43" s="4"/>
      <c r="Q43" s="4"/>
      <c r="S43" s="4"/>
      <c r="T43" s="4"/>
      <c r="U43" s="4"/>
      <c r="V43" s="4"/>
    </row>
    <row r="44" spans="9:21" ht="12.75">
      <c r="I44" s="28"/>
      <c r="T44" s="3"/>
      <c r="U44" s="3"/>
    </row>
    <row r="45" ht="12.75">
      <c r="G45" s="4" t="s">
        <v>7</v>
      </c>
    </row>
  </sheetData>
  <sheetProtection/>
  <mergeCells count="4">
    <mergeCell ref="S6:T6"/>
    <mergeCell ref="N6:Q6"/>
    <mergeCell ref="D6:F6"/>
    <mergeCell ref="H6:I6"/>
  </mergeCells>
  <printOptions horizontalCentered="1" verticalCentered="1"/>
  <pageMargins left="0.8661417322834646" right="0.7480314960629921" top="0.984251968503937" bottom="1.141732283464567" header="0.5118110236220472" footer="0.7874015748031497"/>
  <pageSetup fitToWidth="2" horizontalDpi="600" verticalDpi="600" orientation="portrait" paperSize="9" scale="45" r:id="rId1"/>
  <headerFooter alignWithMargins="0">
    <oddFooter>&amp;L&amp;8CoRéMéDiMS-OMEDIT-MiP&amp;C&amp;F - &amp;A&amp;R&amp;P / &amp;N</oddFooter>
  </headerFooter>
  <colBreaks count="2" manualBreakCount="2">
    <brk id="10" min="2" max="84" man="1"/>
    <brk id="22" max="28" man="1"/>
  </colBreaks>
</worksheet>
</file>

<file path=xl/worksheets/sheet5.xml><?xml version="1.0" encoding="utf-8"?>
<worksheet xmlns="http://schemas.openxmlformats.org/spreadsheetml/2006/main" xmlns:r="http://schemas.openxmlformats.org/officeDocument/2006/relationships">
  <sheetPr codeName="Feuil21"/>
  <dimension ref="A1:HC88"/>
  <sheetViews>
    <sheetView showGridLines="0" zoomScalePageLayoutView="0" workbookViewId="0" topLeftCell="A1">
      <selection activeCell="A21" sqref="A21"/>
    </sheetView>
  </sheetViews>
  <sheetFormatPr defaultColWidth="3.00390625" defaultRowHeight="12.75" zeroHeight="1"/>
  <cols>
    <col min="1" max="1" width="11.7109375" style="10" customWidth="1"/>
    <col min="2" max="2" width="20.8515625" style="10" customWidth="1"/>
    <col min="3" max="3" width="4.8515625" style="10" customWidth="1"/>
    <col min="4" max="16" width="5.7109375" style="10" customWidth="1"/>
    <col min="17" max="17" width="5.7109375" style="12" customWidth="1"/>
    <col min="18" max="21" width="5.7109375" style="10" customWidth="1"/>
    <col min="22" max="22" width="8.57421875" style="10" customWidth="1"/>
    <col min="23" max="25" width="5.7109375" style="10" customWidth="1"/>
    <col min="26" max="26" width="5.7109375" style="12" customWidth="1"/>
    <col min="27" max="32" width="5.7109375" style="10" customWidth="1"/>
    <col min="33" max="33" width="5.57421875" style="10" customWidth="1"/>
    <col min="34" max="34" width="7.7109375" style="10" customWidth="1"/>
    <col min="35" max="208" width="7.7109375" style="10" hidden="1" customWidth="1"/>
    <col min="209" max="209" width="5.57421875" style="10" hidden="1" customWidth="1"/>
    <col min="210" max="210" width="3.28125" style="10" customWidth="1"/>
    <col min="211" max="16384" width="3.00390625" style="10" customWidth="1"/>
  </cols>
  <sheetData>
    <row r="1" spans="1:211" ht="15">
      <c r="A1" s="30" t="s">
        <v>41</v>
      </c>
      <c r="B1" s="9"/>
      <c r="C1" s="9"/>
      <c r="D1" s="29"/>
      <c r="E1" s="9"/>
      <c r="F1" s="31" t="s">
        <v>64</v>
      </c>
      <c r="G1" s="9"/>
      <c r="H1" s="30"/>
      <c r="I1" s="9"/>
      <c r="J1" s="9"/>
      <c r="K1" s="9"/>
      <c r="L1" s="30"/>
      <c r="M1" s="9"/>
      <c r="N1" s="246"/>
      <c r="O1" s="246"/>
      <c r="P1" s="7"/>
      <c r="Q1" s="9"/>
      <c r="R1" s="246"/>
      <c r="S1" s="246"/>
      <c r="HC1" s="13">
        <v>1</v>
      </c>
    </row>
    <row r="2" spans="1:211" ht="15">
      <c r="A2" s="31"/>
      <c r="B2" s="32"/>
      <c r="C2" s="9"/>
      <c r="D2" s="14"/>
      <c r="E2" s="9"/>
      <c r="F2" s="247"/>
      <c r="G2" s="247"/>
      <c r="H2" s="30"/>
      <c r="I2" s="9"/>
      <c r="J2" s="9"/>
      <c r="K2" s="246"/>
      <c r="L2" s="246"/>
      <c r="M2" s="246"/>
      <c r="N2" s="246"/>
      <c r="O2" s="9"/>
      <c r="P2" s="8"/>
      <c r="Q2" s="9"/>
      <c r="R2" s="8"/>
      <c r="S2" s="8"/>
      <c r="HC2" s="13">
        <v>2</v>
      </c>
    </row>
    <row r="3" spans="1:211" ht="15">
      <c r="A3" s="31" t="s">
        <v>59</v>
      </c>
      <c r="B3" s="9"/>
      <c r="C3" s="9"/>
      <c r="D3" s="9"/>
      <c r="E3" s="9"/>
      <c r="F3" s="9"/>
      <c r="G3" s="9"/>
      <c r="H3" s="9"/>
      <c r="I3" s="9"/>
      <c r="J3" s="9"/>
      <c r="K3" s="9"/>
      <c r="L3" s="30" t="s">
        <v>73</v>
      </c>
      <c r="M3" s="9"/>
      <c r="N3" s="9"/>
      <c r="O3" s="9"/>
      <c r="P3" s="8"/>
      <c r="Q3" s="9"/>
      <c r="R3" s="8"/>
      <c r="S3" s="8"/>
      <c r="HC3" s="13">
        <v>8</v>
      </c>
    </row>
    <row r="4" spans="1:19" ht="15">
      <c r="A4" s="31"/>
      <c r="B4" s="32"/>
      <c r="C4" s="9"/>
      <c r="D4" s="9"/>
      <c r="E4" s="9"/>
      <c r="F4" s="9"/>
      <c r="G4" s="9"/>
      <c r="H4" s="9"/>
      <c r="I4" s="9"/>
      <c r="J4" s="9"/>
      <c r="K4" s="9"/>
      <c r="L4" s="30" t="s">
        <v>74</v>
      </c>
      <c r="M4" s="9"/>
      <c r="N4" s="9"/>
      <c r="O4" s="9"/>
      <c r="P4" s="8"/>
      <c r="Q4" s="9"/>
      <c r="R4" s="8"/>
      <c r="S4" s="8"/>
    </row>
    <row r="5" spans="1:19" ht="15">
      <c r="A5" s="11" t="s">
        <v>61</v>
      </c>
      <c r="B5" s="8"/>
      <c r="C5" s="8"/>
      <c r="D5" s="8"/>
      <c r="E5" s="8"/>
      <c r="F5" s="8"/>
      <c r="G5" s="8"/>
      <c r="H5" s="8"/>
      <c r="I5" s="8"/>
      <c r="J5" s="8"/>
      <c r="K5" s="8"/>
      <c r="L5" s="7" t="s">
        <v>75</v>
      </c>
      <c r="M5" s="8"/>
      <c r="N5" s="8"/>
      <c r="O5" s="8"/>
      <c r="P5" s="8"/>
      <c r="Q5" s="9"/>
      <c r="R5" s="8"/>
      <c r="S5" s="8"/>
    </row>
    <row r="6" spans="1:33" ht="15">
      <c r="A6" s="11"/>
      <c r="B6" s="33"/>
      <c r="C6" s="8"/>
      <c r="D6" s="74"/>
      <c r="E6" s="74"/>
      <c r="F6" s="74"/>
      <c r="G6" s="74"/>
      <c r="H6" s="74"/>
      <c r="I6" s="74"/>
      <c r="J6" s="74"/>
      <c r="K6" s="74"/>
      <c r="L6" s="74"/>
      <c r="M6" s="74"/>
      <c r="N6" s="74"/>
      <c r="O6" s="74"/>
      <c r="P6" s="74"/>
      <c r="Q6" s="74"/>
      <c r="R6" s="74"/>
      <c r="S6" s="74"/>
      <c r="T6" s="74"/>
      <c r="U6" s="74"/>
      <c r="V6" s="74"/>
      <c r="W6" s="74"/>
      <c r="X6" s="74"/>
      <c r="Y6" s="74"/>
      <c r="Z6" s="77"/>
      <c r="AA6" s="75"/>
      <c r="AB6" s="75"/>
      <c r="AC6" s="75"/>
      <c r="AD6" s="75"/>
      <c r="AE6" s="75"/>
      <c r="AF6" s="75"/>
      <c r="AG6" s="75"/>
    </row>
    <row r="7" spans="1:33" s="155" customFormat="1" ht="114.75" customHeight="1">
      <c r="A7" s="153"/>
      <c r="B7" s="154"/>
      <c r="D7" s="156" t="str">
        <f>Intitulés!D3</f>
        <v>Traçabilité retrouvée</v>
      </c>
      <c r="E7" s="152" t="str">
        <f>Intitulés!D4</f>
        <v>PUI : Identification DM</v>
      </c>
      <c r="F7" s="152" t="str">
        <f>Intitulés!D5</f>
        <v>PUI : Code LPP DM</v>
      </c>
      <c r="G7" s="152" t="str">
        <f>Intitulés!D6</f>
        <v>PUI : Date délivrance</v>
      </c>
      <c r="H7" s="152" t="str">
        <f>Intitulés!D7</f>
        <v>PUI : Identification Service</v>
      </c>
      <c r="I7" s="157" t="str">
        <f>Intitulés!D8</f>
        <v>Service : Date Utilisation</v>
      </c>
      <c r="J7" s="157" t="str">
        <f>Intitulés!D9</f>
        <v>Service : Identification Patient</v>
      </c>
      <c r="K7" s="157" t="str">
        <f>Intitulés!D10</f>
        <v>Service : Identification Médecin</v>
      </c>
      <c r="L7" s="157" t="str">
        <f>Intitulés!D11</f>
        <v>Service : Signature Médecin</v>
      </c>
      <c r="M7" s="158" t="str">
        <f>Intitulés!D12</f>
        <v>DMP : Identification DM</v>
      </c>
      <c r="N7" s="158" t="str">
        <f>Intitulés!D13</f>
        <v>DMP : Date Utilisation</v>
      </c>
      <c r="O7" s="158" t="str">
        <f>Intitulés!D14</f>
        <v>DMP : Identification Médecin</v>
      </c>
      <c r="P7" s="159" t="str">
        <f>Intitulés!D15</f>
        <v>Info Patient : Identification DM</v>
      </c>
      <c r="Q7" s="159" t="str">
        <f>Intitulés!D16</f>
        <v>Info Patient : Lieu Utilisation</v>
      </c>
      <c r="R7" s="159" t="str">
        <f>Intitulés!D17</f>
        <v>Info Patient : Date Utilisation</v>
      </c>
      <c r="S7" s="159" t="str">
        <f>Intitulés!D18</f>
        <v>Info Patient : Nom du Médecin</v>
      </c>
      <c r="T7" s="156" t="str">
        <f>Intitulés!D19</f>
        <v>Absence de traçabilité</v>
      </c>
      <c r="U7" s="156" t="str">
        <f>Intitulés!D20</f>
        <v>Traçabilité DMI conforme</v>
      </c>
      <c r="V7" s="156" t="str">
        <f>Intitulés!D21</f>
        <v>Traçabilité DMI avec au moins une non-conformité</v>
      </c>
      <c r="W7" s="156" t="str">
        <f>Intitulés!D22</f>
        <v>Absence Enregistrement par la PUI</v>
      </c>
      <c r="X7" s="156" t="str">
        <f>Intitulés!D23</f>
        <v>Absence Idnetification Patient</v>
      </c>
      <c r="Y7" s="156" t="str">
        <f>Intitulés!D24</f>
        <v>Absence Date Implantation</v>
      </c>
      <c r="Z7" s="156" t="str">
        <f>Intitulés!D25</f>
        <v>Absence Identification Prescripteur</v>
      </c>
      <c r="AA7" s="156" t="str">
        <f>Intitulés!D26</f>
        <v>Absence Signature Prescripteur</v>
      </c>
      <c r="AB7" s="156" t="str">
        <f>Intitulés!D27</f>
        <v>Absence Identification DMI</v>
      </c>
      <c r="AC7" s="156" t="str">
        <f>Intitulés!D28</f>
        <v>Absence Information du Patient</v>
      </c>
      <c r="AD7" s="152">
        <f>Intitulés!D29</f>
        <v>0</v>
      </c>
      <c r="AE7" s="152">
        <f>Intitulés!D30</f>
        <v>0</v>
      </c>
      <c r="AF7" s="152">
        <f>Intitulés!D31</f>
        <v>0</v>
      </c>
      <c r="AG7" s="152">
        <f>Intitulés!D32</f>
        <v>0</v>
      </c>
    </row>
    <row r="8" spans="1:33" ht="15">
      <c r="A8" s="22"/>
      <c r="B8" s="26" t="s">
        <v>60</v>
      </c>
      <c r="C8" s="23" t="s">
        <v>10</v>
      </c>
      <c r="D8" s="25" t="str">
        <f>Intitulés!B3</f>
        <v>C1</v>
      </c>
      <c r="E8" s="25" t="str">
        <f>Intitulés!B4</f>
        <v>C2</v>
      </c>
      <c r="F8" s="25" t="str">
        <f>Intitulés!B5</f>
        <v>C3</v>
      </c>
      <c r="G8" s="25" t="str">
        <f>Intitulés!B6</f>
        <v>C4</v>
      </c>
      <c r="H8" s="25" t="str">
        <f>Intitulés!B7</f>
        <v>C5</v>
      </c>
      <c r="I8" s="25" t="str">
        <f>Intitulés!B8</f>
        <v>C6</v>
      </c>
      <c r="J8" s="25" t="str">
        <f>Intitulés!B9</f>
        <v>C7</v>
      </c>
      <c r="K8" s="25" t="str">
        <f>Intitulés!B10</f>
        <v>C8</v>
      </c>
      <c r="L8" s="25" t="str">
        <f>Intitulés!B11</f>
        <v>C9</v>
      </c>
      <c r="M8" s="25" t="str">
        <f>Intitulés!B12</f>
        <v>C10</v>
      </c>
      <c r="N8" s="25" t="str">
        <f>Intitulés!B13</f>
        <v>C11</v>
      </c>
      <c r="O8" s="25" t="str">
        <f>Intitulés!B14</f>
        <v>C12</v>
      </c>
      <c r="P8" s="25" t="str">
        <f>Intitulés!B15</f>
        <v>C13</v>
      </c>
      <c r="Q8" s="25" t="str">
        <f>Intitulés!B16</f>
        <v>C14</v>
      </c>
      <c r="R8" s="25" t="str">
        <f>Intitulés!B17</f>
        <v>C15</v>
      </c>
      <c r="S8" s="25" t="str">
        <f>Intitulés!B18</f>
        <v>C16</v>
      </c>
      <c r="T8" s="25" t="str">
        <f>Intitulés!B19</f>
        <v>C17</v>
      </c>
      <c r="U8" s="25" t="str">
        <f>Intitulés!B20</f>
        <v>C18</v>
      </c>
      <c r="V8" s="25" t="str">
        <f>Intitulés!B21</f>
        <v>C19</v>
      </c>
      <c r="W8" s="25" t="str">
        <f>Intitulés!B22</f>
        <v>C20</v>
      </c>
      <c r="X8" s="25" t="str">
        <f>Intitulés!B23</f>
        <v>C21</v>
      </c>
      <c r="Y8" s="76" t="str">
        <f>Intitulés!B24</f>
        <v>C22</v>
      </c>
      <c r="Z8" s="25" t="str">
        <f>Intitulés!B25</f>
        <v>C23</v>
      </c>
      <c r="AA8" s="73" t="str">
        <f>Intitulés!B26</f>
        <v>C24</v>
      </c>
      <c r="AB8" s="25" t="str">
        <f>Intitulés!B27</f>
        <v>C25</v>
      </c>
      <c r="AC8" s="25" t="str">
        <f>Intitulés!B28</f>
        <v>C26</v>
      </c>
      <c r="AD8" s="25" t="str">
        <f>Intitulés!B29</f>
        <v>C27</v>
      </c>
      <c r="AE8" s="25" t="str">
        <f>Intitulés!B30</f>
        <v>C28</v>
      </c>
      <c r="AF8" s="25" t="str">
        <f>Intitulés!B31</f>
        <v>C29</v>
      </c>
      <c r="AG8" s="25" t="str">
        <f>Intitulés!B32</f>
        <v>C30</v>
      </c>
    </row>
    <row r="9" spans="1:33" ht="14.25">
      <c r="A9" s="23" t="s">
        <v>11</v>
      </c>
      <c r="B9" s="24">
        <f aca="true" t="shared" si="0" ref="B9:B72">+$B$2</f>
        <v>0</v>
      </c>
      <c r="C9" s="25">
        <v>1</v>
      </c>
      <c r="D9" s="66"/>
      <c r="E9" s="66"/>
      <c r="F9" s="66"/>
      <c r="G9" s="66"/>
      <c r="H9" s="66"/>
      <c r="I9" s="66"/>
      <c r="J9" s="66"/>
      <c r="K9" s="66"/>
      <c r="L9" s="66"/>
      <c r="M9" s="66"/>
      <c r="N9" s="66"/>
      <c r="O9" s="66"/>
      <c r="P9" s="66"/>
      <c r="Q9" s="66"/>
      <c r="R9" s="66"/>
      <c r="S9" s="66"/>
      <c r="T9" s="22">
        <f>IF(D9=2,1,2)</f>
        <v>2</v>
      </c>
      <c r="U9" s="22">
        <f>IF(AND(E9=1,OR(F9=1,F9=8),G9=1,H9=1,I9=1,J9=1,K9=1,L9=1,M9=1,N9=1,O9=1,P9=1,Q9=1,R9=1,S9=1),1,2)</f>
        <v>2</v>
      </c>
      <c r="V9" s="22">
        <f>IF(OR(D9=2,OR(E9=2,F9=2,G9=2,H9=2,I9=2,J9=2,K9=2,L9=2,M9=2,N9=2,O9=2,P9=2,Q9=2,R9=2,S9=2)),1,2)</f>
        <v>2</v>
      </c>
      <c r="W9" s="22">
        <f>IF(OR(D9=2,AND(E9=2,G9=2,H9=2)),1,2)</f>
        <v>2</v>
      </c>
      <c r="X9" s="22">
        <f>IF(OR(D9=2,J9=2),1,2)</f>
        <v>2</v>
      </c>
      <c r="Y9" s="22">
        <f>IF(OR(D9=2,OR(I9=2,N9=2,R9=2)),1,2)</f>
        <v>2</v>
      </c>
      <c r="Z9" s="22">
        <f>IF(OR(D9=2,OR(K9=2,O9=2,S9=2)),1,2)</f>
        <v>2</v>
      </c>
      <c r="AA9" s="22">
        <f>IF(OR(D9=2,L9=2),1,2)</f>
        <v>2</v>
      </c>
      <c r="AB9" s="22">
        <f>IF(OR(D9=2,OR(E9=2,M9=2,P9=2)),1,2)</f>
        <v>2</v>
      </c>
      <c r="AC9" s="22">
        <f>IF(OR(D9=2,AND(P9=2,Q9=2,R9=2,S9=2)),1,2)</f>
        <v>2</v>
      </c>
      <c r="AD9" s="66"/>
      <c r="AE9" s="66"/>
      <c r="AF9" s="66"/>
      <c r="AG9" s="66"/>
    </row>
    <row r="10" spans="1:33" ht="14.25">
      <c r="A10" s="23" t="s">
        <v>12</v>
      </c>
      <c r="B10" s="24">
        <f t="shared" si="0"/>
        <v>0</v>
      </c>
      <c r="C10" s="25">
        <v>2</v>
      </c>
      <c r="D10" s="66"/>
      <c r="E10" s="66"/>
      <c r="F10" s="66"/>
      <c r="G10" s="66"/>
      <c r="H10" s="66"/>
      <c r="I10" s="66"/>
      <c r="J10" s="66"/>
      <c r="K10" s="66"/>
      <c r="L10" s="66"/>
      <c r="M10" s="66"/>
      <c r="N10" s="66"/>
      <c r="O10" s="66"/>
      <c r="P10" s="66"/>
      <c r="Q10" s="66"/>
      <c r="R10" s="66"/>
      <c r="S10" s="66"/>
      <c r="T10" s="22">
        <f aca="true" t="shared" si="1" ref="T10:T73">IF(D10=2,1,2)</f>
        <v>2</v>
      </c>
      <c r="U10" s="22">
        <f aca="true" t="shared" si="2" ref="U10:U73">IF(AND(E10=1,OR(F10=1,F10=8),G10=1,H10=1,I10=1,J10=1,K10=1,L10=1,M10=1,N10=1,O10=1,P10=1,Q10=1,R10=1,S10=1),1,2)</f>
        <v>2</v>
      </c>
      <c r="V10" s="22">
        <f aca="true" t="shared" si="3" ref="V10:V73">IF(OR(D10=2,OR(E10=2,F10=2,G10=2,H10=2,I10=2,J10=2,K10=2,L10=2,M10=2,N10=2,O10=2,P10=2,Q10=2,R10=2,S10=2)),1,2)</f>
        <v>2</v>
      </c>
      <c r="W10" s="22">
        <f aca="true" t="shared" si="4" ref="W10:W73">IF(OR(D10=2,AND(E10=2,G10=2,H10=2)),1,2)</f>
        <v>2</v>
      </c>
      <c r="X10" s="22">
        <f aca="true" t="shared" si="5" ref="X10:X73">IF(OR(D10=2,J10=2),1,2)</f>
        <v>2</v>
      </c>
      <c r="Y10" s="22">
        <f aca="true" t="shared" si="6" ref="Y10:Y73">IF(OR(D10=2,OR(I10=2,N10=2,R10=2)),1,2)</f>
        <v>2</v>
      </c>
      <c r="Z10" s="22">
        <f aca="true" t="shared" si="7" ref="Z10:Z73">IF(OR(D10=2,OR(K10=2,O10=2,S10=2)),1,2)</f>
        <v>2</v>
      </c>
      <c r="AA10" s="22">
        <f aca="true" t="shared" si="8" ref="AA10:AA73">IF(OR(D10=2,L10=2),1,2)</f>
        <v>2</v>
      </c>
      <c r="AB10" s="22">
        <f aca="true" t="shared" si="9" ref="AB10:AB73">IF(OR(D10=2,OR(E10=2,M10=2,P10=2)),1,2)</f>
        <v>2</v>
      </c>
      <c r="AC10" s="22">
        <f aca="true" t="shared" si="10" ref="AC10:AC73">IF(OR(D10=2,AND(P10=2,Q10=2,R10=2,S10=2)),1,2)</f>
        <v>2</v>
      </c>
      <c r="AD10" s="66"/>
      <c r="AE10" s="66"/>
      <c r="AF10" s="66"/>
      <c r="AG10" s="66"/>
    </row>
    <row r="11" spans="1:191" ht="14.25">
      <c r="A11" s="23" t="s">
        <v>13</v>
      </c>
      <c r="B11" s="24">
        <f t="shared" si="0"/>
        <v>0</v>
      </c>
      <c r="C11" s="25">
        <v>3</v>
      </c>
      <c r="D11" s="66"/>
      <c r="E11" s="66"/>
      <c r="F11" s="66"/>
      <c r="G11" s="66"/>
      <c r="H11" s="66"/>
      <c r="I11" s="66"/>
      <c r="J11" s="66"/>
      <c r="K11" s="66"/>
      <c r="L11" s="66"/>
      <c r="M11" s="66"/>
      <c r="N11" s="66"/>
      <c r="O11" s="66"/>
      <c r="P11" s="66"/>
      <c r="Q11" s="66"/>
      <c r="R11" s="66"/>
      <c r="S11" s="66"/>
      <c r="T11" s="22">
        <f t="shared" si="1"/>
        <v>2</v>
      </c>
      <c r="U11" s="22">
        <f t="shared" si="2"/>
        <v>2</v>
      </c>
      <c r="V11" s="22">
        <f t="shared" si="3"/>
        <v>2</v>
      </c>
      <c r="W11" s="22">
        <f t="shared" si="4"/>
        <v>2</v>
      </c>
      <c r="X11" s="22">
        <f t="shared" si="5"/>
        <v>2</v>
      </c>
      <c r="Y11" s="22">
        <f t="shared" si="6"/>
        <v>2</v>
      </c>
      <c r="Z11" s="22">
        <f t="shared" si="7"/>
        <v>2</v>
      </c>
      <c r="AA11" s="22">
        <f t="shared" si="8"/>
        <v>2</v>
      </c>
      <c r="AB11" s="22">
        <f t="shared" si="9"/>
        <v>2</v>
      </c>
      <c r="AC11" s="22">
        <f t="shared" si="10"/>
        <v>2</v>
      </c>
      <c r="AD11" s="66"/>
      <c r="AE11" s="66"/>
      <c r="AF11" s="66"/>
      <c r="AG11" s="66"/>
      <c r="GG11" s="10">
        <v>2</v>
      </c>
      <c r="GH11" s="10">
        <v>2</v>
      </c>
      <c r="GI11" s="10">
        <v>2</v>
      </c>
    </row>
    <row r="12" spans="1:191" ht="14.25">
      <c r="A12" s="23" t="s">
        <v>14</v>
      </c>
      <c r="B12" s="24">
        <f t="shared" si="0"/>
        <v>0</v>
      </c>
      <c r="C12" s="25">
        <v>4</v>
      </c>
      <c r="D12" s="66"/>
      <c r="E12" s="66"/>
      <c r="F12" s="66"/>
      <c r="G12" s="66"/>
      <c r="H12" s="66"/>
      <c r="I12" s="66"/>
      <c r="J12" s="66"/>
      <c r="K12" s="66"/>
      <c r="L12" s="66"/>
      <c r="M12" s="66"/>
      <c r="N12" s="66"/>
      <c r="O12" s="66"/>
      <c r="P12" s="66"/>
      <c r="Q12" s="66"/>
      <c r="R12" s="66"/>
      <c r="S12" s="66"/>
      <c r="T12" s="22">
        <f t="shared" si="1"/>
        <v>2</v>
      </c>
      <c r="U12" s="22">
        <f t="shared" si="2"/>
        <v>2</v>
      </c>
      <c r="V12" s="22">
        <f t="shared" si="3"/>
        <v>2</v>
      </c>
      <c r="W12" s="22">
        <f t="shared" si="4"/>
        <v>2</v>
      </c>
      <c r="X12" s="22">
        <f t="shared" si="5"/>
        <v>2</v>
      </c>
      <c r="Y12" s="22">
        <f t="shared" si="6"/>
        <v>2</v>
      </c>
      <c r="Z12" s="22">
        <f t="shared" si="7"/>
        <v>2</v>
      </c>
      <c r="AA12" s="22">
        <f t="shared" si="8"/>
        <v>2</v>
      </c>
      <c r="AB12" s="22">
        <f t="shared" si="9"/>
        <v>2</v>
      </c>
      <c r="AC12" s="22">
        <f t="shared" si="10"/>
        <v>2</v>
      </c>
      <c r="AD12" s="66"/>
      <c r="AE12" s="66"/>
      <c r="AF12" s="66"/>
      <c r="AG12" s="66"/>
      <c r="GG12" s="10">
        <v>2</v>
      </c>
      <c r="GH12" s="10">
        <v>2</v>
      </c>
      <c r="GI12" s="10">
        <v>2</v>
      </c>
    </row>
    <row r="13" spans="1:191" ht="14.25">
      <c r="A13" s="23" t="s">
        <v>15</v>
      </c>
      <c r="B13" s="24">
        <f t="shared" si="0"/>
        <v>0</v>
      </c>
      <c r="C13" s="25">
        <v>5</v>
      </c>
      <c r="D13" s="66"/>
      <c r="E13" s="66"/>
      <c r="F13" s="66"/>
      <c r="G13" s="66"/>
      <c r="H13" s="66"/>
      <c r="I13" s="66"/>
      <c r="J13" s="66"/>
      <c r="K13" s="66"/>
      <c r="L13" s="66"/>
      <c r="M13" s="66"/>
      <c r="N13" s="66"/>
      <c r="O13" s="66"/>
      <c r="P13" s="66"/>
      <c r="Q13" s="66"/>
      <c r="R13" s="66"/>
      <c r="S13" s="66"/>
      <c r="T13" s="22">
        <f t="shared" si="1"/>
        <v>2</v>
      </c>
      <c r="U13" s="22">
        <f t="shared" si="2"/>
        <v>2</v>
      </c>
      <c r="V13" s="22">
        <f t="shared" si="3"/>
        <v>2</v>
      </c>
      <c r="W13" s="22">
        <f t="shared" si="4"/>
        <v>2</v>
      </c>
      <c r="X13" s="22">
        <f t="shared" si="5"/>
        <v>2</v>
      </c>
      <c r="Y13" s="22">
        <f t="shared" si="6"/>
        <v>2</v>
      </c>
      <c r="Z13" s="22">
        <f t="shared" si="7"/>
        <v>2</v>
      </c>
      <c r="AA13" s="22">
        <f t="shared" si="8"/>
        <v>2</v>
      </c>
      <c r="AB13" s="22">
        <f t="shared" si="9"/>
        <v>2</v>
      </c>
      <c r="AC13" s="22">
        <f t="shared" si="10"/>
        <v>2</v>
      </c>
      <c r="AD13" s="66"/>
      <c r="AE13" s="66"/>
      <c r="AF13" s="66"/>
      <c r="AG13" s="66"/>
      <c r="GG13" s="10">
        <v>2</v>
      </c>
      <c r="GH13" s="10">
        <v>2</v>
      </c>
      <c r="GI13" s="10">
        <v>2</v>
      </c>
    </row>
    <row r="14" spans="1:191" ht="14.25">
      <c r="A14" s="23" t="s">
        <v>16</v>
      </c>
      <c r="B14" s="24">
        <f t="shared" si="0"/>
        <v>0</v>
      </c>
      <c r="C14" s="25">
        <v>6</v>
      </c>
      <c r="D14" s="66"/>
      <c r="E14" s="66"/>
      <c r="F14" s="66"/>
      <c r="G14" s="66"/>
      <c r="H14" s="66"/>
      <c r="I14" s="66"/>
      <c r="J14" s="66"/>
      <c r="K14" s="66"/>
      <c r="L14" s="66"/>
      <c r="M14" s="66"/>
      <c r="N14" s="66"/>
      <c r="O14" s="66"/>
      <c r="P14" s="66"/>
      <c r="Q14" s="66"/>
      <c r="R14" s="66"/>
      <c r="S14" s="66"/>
      <c r="T14" s="22">
        <f t="shared" si="1"/>
        <v>2</v>
      </c>
      <c r="U14" s="22">
        <f t="shared" si="2"/>
        <v>2</v>
      </c>
      <c r="V14" s="22">
        <f t="shared" si="3"/>
        <v>2</v>
      </c>
      <c r="W14" s="22">
        <f t="shared" si="4"/>
        <v>2</v>
      </c>
      <c r="X14" s="22">
        <f t="shared" si="5"/>
        <v>2</v>
      </c>
      <c r="Y14" s="22">
        <f t="shared" si="6"/>
        <v>2</v>
      </c>
      <c r="Z14" s="22">
        <f t="shared" si="7"/>
        <v>2</v>
      </c>
      <c r="AA14" s="22">
        <f t="shared" si="8"/>
        <v>2</v>
      </c>
      <c r="AB14" s="22">
        <f t="shared" si="9"/>
        <v>2</v>
      </c>
      <c r="AC14" s="22">
        <f t="shared" si="10"/>
        <v>2</v>
      </c>
      <c r="AD14" s="66"/>
      <c r="AE14" s="66"/>
      <c r="AF14" s="66"/>
      <c r="AG14" s="66"/>
      <c r="GG14" s="10">
        <v>2</v>
      </c>
      <c r="GH14" s="10">
        <v>2</v>
      </c>
      <c r="GI14" s="10">
        <v>2</v>
      </c>
    </row>
    <row r="15" spans="1:191" ht="14.25">
      <c r="A15" s="23" t="s">
        <v>17</v>
      </c>
      <c r="B15" s="24">
        <f t="shared" si="0"/>
        <v>0</v>
      </c>
      <c r="C15" s="25">
        <v>7</v>
      </c>
      <c r="D15" s="66"/>
      <c r="E15" s="66"/>
      <c r="F15" s="66"/>
      <c r="G15" s="66"/>
      <c r="H15" s="66"/>
      <c r="I15" s="66"/>
      <c r="J15" s="66"/>
      <c r="K15" s="66"/>
      <c r="L15" s="66"/>
      <c r="M15" s="66"/>
      <c r="N15" s="66"/>
      <c r="O15" s="66"/>
      <c r="P15" s="66"/>
      <c r="Q15" s="66"/>
      <c r="R15" s="66"/>
      <c r="S15" s="66"/>
      <c r="T15" s="22">
        <f t="shared" si="1"/>
        <v>2</v>
      </c>
      <c r="U15" s="22">
        <f t="shared" si="2"/>
        <v>2</v>
      </c>
      <c r="V15" s="22">
        <f t="shared" si="3"/>
        <v>2</v>
      </c>
      <c r="W15" s="22">
        <f t="shared" si="4"/>
        <v>2</v>
      </c>
      <c r="X15" s="22">
        <f t="shared" si="5"/>
        <v>2</v>
      </c>
      <c r="Y15" s="22">
        <f t="shared" si="6"/>
        <v>2</v>
      </c>
      <c r="Z15" s="22">
        <f t="shared" si="7"/>
        <v>2</v>
      </c>
      <c r="AA15" s="22">
        <f t="shared" si="8"/>
        <v>2</v>
      </c>
      <c r="AB15" s="22">
        <f t="shared" si="9"/>
        <v>2</v>
      </c>
      <c r="AC15" s="22">
        <f t="shared" si="10"/>
        <v>2</v>
      </c>
      <c r="AD15" s="66"/>
      <c r="AE15" s="66"/>
      <c r="AF15" s="66"/>
      <c r="AG15" s="66"/>
      <c r="GG15" s="10">
        <v>2</v>
      </c>
      <c r="GH15" s="10">
        <v>2</v>
      </c>
      <c r="GI15" s="10">
        <v>2</v>
      </c>
    </row>
    <row r="16" spans="1:191" ht="14.25">
      <c r="A16" s="23" t="s">
        <v>18</v>
      </c>
      <c r="B16" s="24">
        <f t="shared" si="0"/>
        <v>0</v>
      </c>
      <c r="C16" s="25">
        <v>8</v>
      </c>
      <c r="D16" s="66"/>
      <c r="E16" s="66"/>
      <c r="F16" s="66"/>
      <c r="G16" s="66"/>
      <c r="H16" s="66"/>
      <c r="I16" s="66"/>
      <c r="J16" s="66"/>
      <c r="K16" s="66"/>
      <c r="L16" s="66"/>
      <c r="M16" s="66"/>
      <c r="N16" s="66"/>
      <c r="O16" s="66"/>
      <c r="P16" s="66"/>
      <c r="Q16" s="66"/>
      <c r="R16" s="66"/>
      <c r="S16" s="66"/>
      <c r="T16" s="22">
        <f t="shared" si="1"/>
        <v>2</v>
      </c>
      <c r="U16" s="22">
        <f t="shared" si="2"/>
        <v>2</v>
      </c>
      <c r="V16" s="22">
        <f t="shared" si="3"/>
        <v>2</v>
      </c>
      <c r="W16" s="22">
        <f t="shared" si="4"/>
        <v>2</v>
      </c>
      <c r="X16" s="22">
        <f t="shared" si="5"/>
        <v>2</v>
      </c>
      <c r="Y16" s="22">
        <f t="shared" si="6"/>
        <v>2</v>
      </c>
      <c r="Z16" s="22">
        <f t="shared" si="7"/>
        <v>2</v>
      </c>
      <c r="AA16" s="22">
        <f t="shared" si="8"/>
        <v>2</v>
      </c>
      <c r="AB16" s="22">
        <f t="shared" si="9"/>
        <v>2</v>
      </c>
      <c r="AC16" s="22">
        <f t="shared" si="10"/>
        <v>2</v>
      </c>
      <c r="AD16" s="66"/>
      <c r="AE16" s="66"/>
      <c r="AF16" s="66"/>
      <c r="AG16" s="66"/>
      <c r="GG16" s="10">
        <v>2</v>
      </c>
      <c r="GH16" s="10">
        <v>2</v>
      </c>
      <c r="GI16" s="10">
        <v>2</v>
      </c>
    </row>
    <row r="17" spans="1:191" ht="14.25">
      <c r="A17" s="23" t="s">
        <v>19</v>
      </c>
      <c r="B17" s="24">
        <f t="shared" si="0"/>
        <v>0</v>
      </c>
      <c r="C17" s="25">
        <v>9</v>
      </c>
      <c r="D17" s="66"/>
      <c r="E17" s="66"/>
      <c r="F17" s="66"/>
      <c r="G17" s="66"/>
      <c r="H17" s="66"/>
      <c r="I17" s="66"/>
      <c r="J17" s="66"/>
      <c r="K17" s="66"/>
      <c r="L17" s="66"/>
      <c r="M17" s="66"/>
      <c r="N17" s="66"/>
      <c r="O17" s="66"/>
      <c r="P17" s="66"/>
      <c r="Q17" s="66"/>
      <c r="R17" s="66"/>
      <c r="S17" s="66"/>
      <c r="T17" s="22">
        <f t="shared" si="1"/>
        <v>2</v>
      </c>
      <c r="U17" s="22">
        <f t="shared" si="2"/>
        <v>2</v>
      </c>
      <c r="V17" s="22">
        <f t="shared" si="3"/>
        <v>2</v>
      </c>
      <c r="W17" s="22">
        <f t="shared" si="4"/>
        <v>2</v>
      </c>
      <c r="X17" s="22">
        <f t="shared" si="5"/>
        <v>2</v>
      </c>
      <c r="Y17" s="22">
        <f t="shared" si="6"/>
        <v>2</v>
      </c>
      <c r="Z17" s="22">
        <f t="shared" si="7"/>
        <v>2</v>
      </c>
      <c r="AA17" s="22">
        <f t="shared" si="8"/>
        <v>2</v>
      </c>
      <c r="AB17" s="22">
        <f t="shared" si="9"/>
        <v>2</v>
      </c>
      <c r="AC17" s="22">
        <f t="shared" si="10"/>
        <v>2</v>
      </c>
      <c r="AD17" s="66"/>
      <c r="AE17" s="66"/>
      <c r="AF17" s="66"/>
      <c r="AG17" s="66"/>
      <c r="GG17" s="10">
        <v>2</v>
      </c>
      <c r="GH17" s="10">
        <v>2</v>
      </c>
      <c r="GI17" s="10">
        <v>2</v>
      </c>
    </row>
    <row r="18" spans="1:191" ht="14.25">
      <c r="A18" s="23" t="s">
        <v>20</v>
      </c>
      <c r="B18" s="24">
        <f t="shared" si="0"/>
        <v>0</v>
      </c>
      <c r="C18" s="25">
        <v>10</v>
      </c>
      <c r="D18" s="66"/>
      <c r="E18" s="66"/>
      <c r="F18" s="66"/>
      <c r="G18" s="66"/>
      <c r="H18" s="66"/>
      <c r="I18" s="66"/>
      <c r="J18" s="66"/>
      <c r="K18" s="66"/>
      <c r="L18" s="66"/>
      <c r="M18" s="66"/>
      <c r="N18" s="66"/>
      <c r="O18" s="66"/>
      <c r="P18" s="66"/>
      <c r="Q18" s="66"/>
      <c r="R18" s="66"/>
      <c r="S18" s="66"/>
      <c r="T18" s="22">
        <f t="shared" si="1"/>
        <v>2</v>
      </c>
      <c r="U18" s="22">
        <f t="shared" si="2"/>
        <v>2</v>
      </c>
      <c r="V18" s="22">
        <f t="shared" si="3"/>
        <v>2</v>
      </c>
      <c r="W18" s="22">
        <f t="shared" si="4"/>
        <v>2</v>
      </c>
      <c r="X18" s="22">
        <f t="shared" si="5"/>
        <v>2</v>
      </c>
      <c r="Y18" s="22">
        <f t="shared" si="6"/>
        <v>2</v>
      </c>
      <c r="Z18" s="22">
        <f t="shared" si="7"/>
        <v>2</v>
      </c>
      <c r="AA18" s="22">
        <f t="shared" si="8"/>
        <v>2</v>
      </c>
      <c r="AB18" s="22">
        <f t="shared" si="9"/>
        <v>2</v>
      </c>
      <c r="AC18" s="22">
        <f t="shared" si="10"/>
        <v>2</v>
      </c>
      <c r="AD18" s="66"/>
      <c r="AE18" s="66"/>
      <c r="AF18" s="66"/>
      <c r="AG18" s="66"/>
      <c r="GG18" s="10">
        <v>2</v>
      </c>
      <c r="GH18" s="10">
        <v>2</v>
      </c>
      <c r="GI18" s="10">
        <v>2</v>
      </c>
    </row>
    <row r="19" spans="1:191" ht="14.25">
      <c r="A19" s="23" t="s">
        <v>21</v>
      </c>
      <c r="B19" s="24">
        <f t="shared" si="0"/>
        <v>0</v>
      </c>
      <c r="C19" s="25">
        <v>11</v>
      </c>
      <c r="D19" s="66"/>
      <c r="E19" s="66"/>
      <c r="F19" s="66"/>
      <c r="G19" s="66"/>
      <c r="H19" s="66"/>
      <c r="I19" s="66"/>
      <c r="J19" s="66"/>
      <c r="K19" s="66"/>
      <c r="L19" s="66"/>
      <c r="M19" s="66"/>
      <c r="N19" s="66"/>
      <c r="O19" s="66"/>
      <c r="P19" s="66"/>
      <c r="Q19" s="66"/>
      <c r="R19" s="66"/>
      <c r="S19" s="66"/>
      <c r="T19" s="22">
        <f t="shared" si="1"/>
        <v>2</v>
      </c>
      <c r="U19" s="22">
        <f t="shared" si="2"/>
        <v>2</v>
      </c>
      <c r="V19" s="22">
        <f t="shared" si="3"/>
        <v>2</v>
      </c>
      <c r="W19" s="22">
        <f t="shared" si="4"/>
        <v>2</v>
      </c>
      <c r="X19" s="22">
        <f t="shared" si="5"/>
        <v>2</v>
      </c>
      <c r="Y19" s="22">
        <f t="shared" si="6"/>
        <v>2</v>
      </c>
      <c r="Z19" s="22">
        <f t="shared" si="7"/>
        <v>2</v>
      </c>
      <c r="AA19" s="22">
        <f t="shared" si="8"/>
        <v>2</v>
      </c>
      <c r="AB19" s="22">
        <f t="shared" si="9"/>
        <v>2</v>
      </c>
      <c r="AC19" s="22">
        <f t="shared" si="10"/>
        <v>2</v>
      </c>
      <c r="AD19" s="66"/>
      <c r="AE19" s="66"/>
      <c r="AF19" s="66"/>
      <c r="AG19" s="66"/>
      <c r="GG19" s="10">
        <v>2</v>
      </c>
      <c r="GH19" s="10">
        <v>2</v>
      </c>
      <c r="GI19" s="10">
        <v>2</v>
      </c>
    </row>
    <row r="20" spans="1:191" ht="14.25">
      <c r="A20" s="23" t="s">
        <v>22</v>
      </c>
      <c r="B20" s="24">
        <f t="shared" si="0"/>
        <v>0</v>
      </c>
      <c r="C20" s="25">
        <v>12</v>
      </c>
      <c r="D20" s="66"/>
      <c r="E20" s="66"/>
      <c r="F20" s="66"/>
      <c r="G20" s="66"/>
      <c r="H20" s="66"/>
      <c r="I20" s="66"/>
      <c r="J20" s="66"/>
      <c r="K20" s="66"/>
      <c r="L20" s="66"/>
      <c r="M20" s="66"/>
      <c r="N20" s="66"/>
      <c r="O20" s="66"/>
      <c r="P20" s="66"/>
      <c r="Q20" s="66"/>
      <c r="R20" s="66"/>
      <c r="S20" s="66"/>
      <c r="T20" s="22">
        <f t="shared" si="1"/>
        <v>2</v>
      </c>
      <c r="U20" s="22">
        <f t="shared" si="2"/>
        <v>2</v>
      </c>
      <c r="V20" s="22">
        <f t="shared" si="3"/>
        <v>2</v>
      </c>
      <c r="W20" s="22">
        <f t="shared" si="4"/>
        <v>2</v>
      </c>
      <c r="X20" s="22">
        <f t="shared" si="5"/>
        <v>2</v>
      </c>
      <c r="Y20" s="22">
        <f t="shared" si="6"/>
        <v>2</v>
      </c>
      <c r="Z20" s="22">
        <f t="shared" si="7"/>
        <v>2</v>
      </c>
      <c r="AA20" s="22">
        <f t="shared" si="8"/>
        <v>2</v>
      </c>
      <c r="AB20" s="22">
        <f t="shared" si="9"/>
        <v>2</v>
      </c>
      <c r="AC20" s="22">
        <f t="shared" si="10"/>
        <v>2</v>
      </c>
      <c r="AD20" s="66"/>
      <c r="AE20" s="66"/>
      <c r="AF20" s="66"/>
      <c r="AG20" s="66"/>
      <c r="GG20" s="10">
        <v>2</v>
      </c>
      <c r="GH20" s="10">
        <v>2</v>
      </c>
      <c r="GI20" s="10">
        <v>2</v>
      </c>
    </row>
    <row r="21" spans="1:191" ht="14.25">
      <c r="A21" s="23" t="s">
        <v>23</v>
      </c>
      <c r="B21" s="24">
        <f t="shared" si="0"/>
        <v>0</v>
      </c>
      <c r="C21" s="25">
        <v>13</v>
      </c>
      <c r="D21" s="66"/>
      <c r="E21" s="66"/>
      <c r="F21" s="66"/>
      <c r="G21" s="66"/>
      <c r="H21" s="66"/>
      <c r="I21" s="66"/>
      <c r="J21" s="66"/>
      <c r="K21" s="66"/>
      <c r="L21" s="66"/>
      <c r="M21" s="66"/>
      <c r="N21" s="66"/>
      <c r="O21" s="66"/>
      <c r="P21" s="66"/>
      <c r="Q21" s="66"/>
      <c r="R21" s="66"/>
      <c r="S21" s="66"/>
      <c r="T21" s="22">
        <f t="shared" si="1"/>
        <v>2</v>
      </c>
      <c r="U21" s="22">
        <f t="shared" si="2"/>
        <v>2</v>
      </c>
      <c r="V21" s="22">
        <f t="shared" si="3"/>
        <v>2</v>
      </c>
      <c r="W21" s="22">
        <f t="shared" si="4"/>
        <v>2</v>
      </c>
      <c r="X21" s="22">
        <f t="shared" si="5"/>
        <v>2</v>
      </c>
      <c r="Y21" s="22">
        <f t="shared" si="6"/>
        <v>2</v>
      </c>
      <c r="Z21" s="22">
        <f t="shared" si="7"/>
        <v>2</v>
      </c>
      <c r="AA21" s="22">
        <f t="shared" si="8"/>
        <v>2</v>
      </c>
      <c r="AB21" s="22">
        <f t="shared" si="9"/>
        <v>2</v>
      </c>
      <c r="AC21" s="22">
        <f t="shared" si="10"/>
        <v>2</v>
      </c>
      <c r="AD21" s="66"/>
      <c r="AE21" s="66"/>
      <c r="AF21" s="66"/>
      <c r="AG21" s="66"/>
      <c r="GG21" s="10">
        <v>2</v>
      </c>
      <c r="GH21" s="10">
        <v>2</v>
      </c>
      <c r="GI21" s="10">
        <v>2</v>
      </c>
    </row>
    <row r="22" spans="1:191" ht="14.25">
      <c r="A22" s="23" t="s">
        <v>24</v>
      </c>
      <c r="B22" s="24">
        <f t="shared" si="0"/>
        <v>0</v>
      </c>
      <c r="C22" s="25">
        <v>14</v>
      </c>
      <c r="D22" s="66"/>
      <c r="E22" s="66"/>
      <c r="F22" s="66"/>
      <c r="G22" s="66"/>
      <c r="H22" s="66"/>
      <c r="I22" s="66"/>
      <c r="J22" s="66"/>
      <c r="K22" s="66"/>
      <c r="L22" s="66"/>
      <c r="M22" s="66"/>
      <c r="N22" s="66"/>
      <c r="O22" s="66"/>
      <c r="P22" s="66"/>
      <c r="Q22" s="66"/>
      <c r="R22" s="66"/>
      <c r="S22" s="66"/>
      <c r="T22" s="22">
        <f t="shared" si="1"/>
        <v>2</v>
      </c>
      <c r="U22" s="22">
        <f t="shared" si="2"/>
        <v>2</v>
      </c>
      <c r="V22" s="22">
        <f t="shared" si="3"/>
        <v>2</v>
      </c>
      <c r="W22" s="22">
        <f t="shared" si="4"/>
        <v>2</v>
      </c>
      <c r="X22" s="22">
        <f t="shared" si="5"/>
        <v>2</v>
      </c>
      <c r="Y22" s="22">
        <f t="shared" si="6"/>
        <v>2</v>
      </c>
      <c r="Z22" s="22">
        <f t="shared" si="7"/>
        <v>2</v>
      </c>
      <c r="AA22" s="22">
        <f t="shared" si="8"/>
        <v>2</v>
      </c>
      <c r="AB22" s="22">
        <f t="shared" si="9"/>
        <v>2</v>
      </c>
      <c r="AC22" s="22">
        <f t="shared" si="10"/>
        <v>2</v>
      </c>
      <c r="AD22" s="66"/>
      <c r="AE22" s="66"/>
      <c r="AF22" s="66"/>
      <c r="AG22" s="66"/>
      <c r="GG22" s="10">
        <v>2</v>
      </c>
      <c r="GH22" s="10">
        <v>2</v>
      </c>
      <c r="GI22" s="10">
        <v>2</v>
      </c>
    </row>
    <row r="23" spans="1:191" ht="14.25">
      <c r="A23" s="23" t="s">
        <v>25</v>
      </c>
      <c r="B23" s="24">
        <f t="shared" si="0"/>
        <v>0</v>
      </c>
      <c r="C23" s="25">
        <v>15</v>
      </c>
      <c r="D23" s="66"/>
      <c r="E23" s="66"/>
      <c r="F23" s="66"/>
      <c r="G23" s="66"/>
      <c r="H23" s="66"/>
      <c r="I23" s="66"/>
      <c r="J23" s="66"/>
      <c r="K23" s="66"/>
      <c r="L23" s="66"/>
      <c r="M23" s="66"/>
      <c r="N23" s="66"/>
      <c r="O23" s="66"/>
      <c r="P23" s="66"/>
      <c r="Q23" s="66"/>
      <c r="R23" s="66"/>
      <c r="S23" s="66"/>
      <c r="T23" s="22">
        <f t="shared" si="1"/>
        <v>2</v>
      </c>
      <c r="U23" s="22">
        <f t="shared" si="2"/>
        <v>2</v>
      </c>
      <c r="V23" s="22">
        <f t="shared" si="3"/>
        <v>2</v>
      </c>
      <c r="W23" s="22">
        <f t="shared" si="4"/>
        <v>2</v>
      </c>
      <c r="X23" s="22">
        <f t="shared" si="5"/>
        <v>2</v>
      </c>
      <c r="Y23" s="22">
        <f t="shared" si="6"/>
        <v>2</v>
      </c>
      <c r="Z23" s="22">
        <f t="shared" si="7"/>
        <v>2</v>
      </c>
      <c r="AA23" s="22">
        <f t="shared" si="8"/>
        <v>2</v>
      </c>
      <c r="AB23" s="22">
        <f t="shared" si="9"/>
        <v>2</v>
      </c>
      <c r="AC23" s="22">
        <f t="shared" si="10"/>
        <v>2</v>
      </c>
      <c r="AD23" s="66"/>
      <c r="AE23" s="66"/>
      <c r="AF23" s="66"/>
      <c r="AG23" s="66"/>
      <c r="GG23" s="10">
        <v>2</v>
      </c>
      <c r="GH23" s="10">
        <v>2</v>
      </c>
      <c r="GI23" s="10">
        <v>2</v>
      </c>
    </row>
    <row r="24" spans="1:191" ht="14.25">
      <c r="A24" s="23" t="s">
        <v>26</v>
      </c>
      <c r="B24" s="24">
        <f t="shared" si="0"/>
        <v>0</v>
      </c>
      <c r="C24" s="25">
        <v>16</v>
      </c>
      <c r="D24" s="66"/>
      <c r="E24" s="66"/>
      <c r="F24" s="66"/>
      <c r="G24" s="66"/>
      <c r="H24" s="66"/>
      <c r="I24" s="66"/>
      <c r="J24" s="66"/>
      <c r="K24" s="66"/>
      <c r="L24" s="66"/>
      <c r="M24" s="66"/>
      <c r="N24" s="66"/>
      <c r="O24" s="66"/>
      <c r="P24" s="66"/>
      <c r="Q24" s="66"/>
      <c r="R24" s="66"/>
      <c r="S24" s="66"/>
      <c r="T24" s="22">
        <f t="shared" si="1"/>
        <v>2</v>
      </c>
      <c r="U24" s="22">
        <f t="shared" si="2"/>
        <v>2</v>
      </c>
      <c r="V24" s="22">
        <f t="shared" si="3"/>
        <v>2</v>
      </c>
      <c r="W24" s="22">
        <f t="shared" si="4"/>
        <v>2</v>
      </c>
      <c r="X24" s="22">
        <f t="shared" si="5"/>
        <v>2</v>
      </c>
      <c r="Y24" s="22">
        <f t="shared" si="6"/>
        <v>2</v>
      </c>
      <c r="Z24" s="22">
        <f t="shared" si="7"/>
        <v>2</v>
      </c>
      <c r="AA24" s="22">
        <f t="shared" si="8"/>
        <v>2</v>
      </c>
      <c r="AB24" s="22">
        <f t="shared" si="9"/>
        <v>2</v>
      </c>
      <c r="AC24" s="22">
        <f t="shared" si="10"/>
        <v>2</v>
      </c>
      <c r="AD24" s="66"/>
      <c r="AE24" s="66"/>
      <c r="AF24" s="66"/>
      <c r="AG24" s="66"/>
      <c r="GG24" s="10">
        <v>2</v>
      </c>
      <c r="GH24" s="10">
        <v>2</v>
      </c>
      <c r="GI24" s="10">
        <v>2</v>
      </c>
    </row>
    <row r="25" spans="1:191" ht="14.25">
      <c r="A25" s="23" t="s">
        <v>27</v>
      </c>
      <c r="B25" s="24">
        <f t="shared" si="0"/>
        <v>0</v>
      </c>
      <c r="C25" s="25">
        <v>17</v>
      </c>
      <c r="D25" s="66"/>
      <c r="E25" s="66"/>
      <c r="F25" s="66"/>
      <c r="G25" s="66"/>
      <c r="H25" s="66"/>
      <c r="I25" s="66"/>
      <c r="J25" s="66"/>
      <c r="K25" s="66"/>
      <c r="L25" s="66"/>
      <c r="M25" s="66"/>
      <c r="N25" s="66"/>
      <c r="O25" s="66"/>
      <c r="P25" s="66"/>
      <c r="Q25" s="66"/>
      <c r="R25" s="66"/>
      <c r="S25" s="66"/>
      <c r="T25" s="22">
        <f t="shared" si="1"/>
        <v>2</v>
      </c>
      <c r="U25" s="22">
        <f t="shared" si="2"/>
        <v>2</v>
      </c>
      <c r="V25" s="22">
        <f t="shared" si="3"/>
        <v>2</v>
      </c>
      <c r="W25" s="22">
        <f t="shared" si="4"/>
        <v>2</v>
      </c>
      <c r="X25" s="22">
        <f t="shared" si="5"/>
        <v>2</v>
      </c>
      <c r="Y25" s="22">
        <f t="shared" si="6"/>
        <v>2</v>
      </c>
      <c r="Z25" s="22">
        <f t="shared" si="7"/>
        <v>2</v>
      </c>
      <c r="AA25" s="22">
        <f t="shared" si="8"/>
        <v>2</v>
      </c>
      <c r="AB25" s="22">
        <f t="shared" si="9"/>
        <v>2</v>
      </c>
      <c r="AC25" s="22">
        <f t="shared" si="10"/>
        <v>2</v>
      </c>
      <c r="AD25" s="66"/>
      <c r="AE25" s="66"/>
      <c r="AF25" s="66"/>
      <c r="AG25" s="66"/>
      <c r="GG25" s="10">
        <v>2</v>
      </c>
      <c r="GH25" s="10">
        <v>2</v>
      </c>
      <c r="GI25" s="10">
        <v>2</v>
      </c>
    </row>
    <row r="26" spans="1:191" ht="14.25">
      <c r="A26" s="23" t="s">
        <v>28</v>
      </c>
      <c r="B26" s="24">
        <f t="shared" si="0"/>
        <v>0</v>
      </c>
      <c r="C26" s="25">
        <v>18</v>
      </c>
      <c r="D26" s="66"/>
      <c r="E26" s="66"/>
      <c r="F26" s="66"/>
      <c r="G26" s="66"/>
      <c r="H26" s="66"/>
      <c r="I26" s="66"/>
      <c r="J26" s="66"/>
      <c r="K26" s="66"/>
      <c r="L26" s="66"/>
      <c r="M26" s="66"/>
      <c r="N26" s="66"/>
      <c r="O26" s="66"/>
      <c r="P26" s="66"/>
      <c r="Q26" s="66"/>
      <c r="R26" s="66"/>
      <c r="S26" s="66"/>
      <c r="T26" s="22">
        <f t="shared" si="1"/>
        <v>2</v>
      </c>
      <c r="U26" s="22">
        <f t="shared" si="2"/>
        <v>2</v>
      </c>
      <c r="V26" s="22">
        <f t="shared" si="3"/>
        <v>2</v>
      </c>
      <c r="W26" s="22">
        <f t="shared" si="4"/>
        <v>2</v>
      </c>
      <c r="X26" s="22">
        <f t="shared" si="5"/>
        <v>2</v>
      </c>
      <c r="Y26" s="22">
        <f t="shared" si="6"/>
        <v>2</v>
      </c>
      <c r="Z26" s="22">
        <f t="shared" si="7"/>
        <v>2</v>
      </c>
      <c r="AA26" s="22">
        <f t="shared" si="8"/>
        <v>2</v>
      </c>
      <c r="AB26" s="22">
        <f t="shared" si="9"/>
        <v>2</v>
      </c>
      <c r="AC26" s="22">
        <f t="shared" si="10"/>
        <v>2</v>
      </c>
      <c r="AD26" s="66"/>
      <c r="AE26" s="66"/>
      <c r="AF26" s="66"/>
      <c r="AG26" s="66"/>
      <c r="GG26" s="10">
        <v>2</v>
      </c>
      <c r="GH26" s="10">
        <v>2</v>
      </c>
      <c r="GI26" s="10">
        <v>2</v>
      </c>
    </row>
    <row r="27" spans="1:191" ht="14.25">
      <c r="A27" s="23" t="s">
        <v>29</v>
      </c>
      <c r="B27" s="24">
        <f t="shared" si="0"/>
        <v>0</v>
      </c>
      <c r="C27" s="25">
        <v>19</v>
      </c>
      <c r="D27" s="66"/>
      <c r="E27" s="66"/>
      <c r="F27" s="66"/>
      <c r="G27" s="66"/>
      <c r="H27" s="66"/>
      <c r="I27" s="66"/>
      <c r="J27" s="66"/>
      <c r="K27" s="66"/>
      <c r="L27" s="66"/>
      <c r="M27" s="66"/>
      <c r="N27" s="66"/>
      <c r="O27" s="66"/>
      <c r="P27" s="66"/>
      <c r="Q27" s="66"/>
      <c r="R27" s="66"/>
      <c r="S27" s="66"/>
      <c r="T27" s="22">
        <f t="shared" si="1"/>
        <v>2</v>
      </c>
      <c r="U27" s="22">
        <f t="shared" si="2"/>
        <v>2</v>
      </c>
      <c r="V27" s="22">
        <f t="shared" si="3"/>
        <v>2</v>
      </c>
      <c r="W27" s="22">
        <f t="shared" si="4"/>
        <v>2</v>
      </c>
      <c r="X27" s="22">
        <f t="shared" si="5"/>
        <v>2</v>
      </c>
      <c r="Y27" s="22">
        <f t="shared" si="6"/>
        <v>2</v>
      </c>
      <c r="Z27" s="22">
        <f t="shared" si="7"/>
        <v>2</v>
      </c>
      <c r="AA27" s="22">
        <f t="shared" si="8"/>
        <v>2</v>
      </c>
      <c r="AB27" s="22">
        <f t="shared" si="9"/>
        <v>2</v>
      </c>
      <c r="AC27" s="22">
        <f t="shared" si="10"/>
        <v>2</v>
      </c>
      <c r="AD27" s="66"/>
      <c r="AE27" s="66"/>
      <c r="AF27" s="66"/>
      <c r="AG27" s="66"/>
      <c r="GG27" s="10">
        <v>2</v>
      </c>
      <c r="GH27" s="10">
        <v>2</v>
      </c>
      <c r="GI27" s="10">
        <v>2</v>
      </c>
    </row>
    <row r="28" spans="1:191" ht="12.75" customHeight="1">
      <c r="A28" s="23" t="s">
        <v>30</v>
      </c>
      <c r="B28" s="24">
        <f t="shared" si="0"/>
        <v>0</v>
      </c>
      <c r="C28" s="25">
        <v>20</v>
      </c>
      <c r="D28" s="66"/>
      <c r="E28" s="66"/>
      <c r="F28" s="66"/>
      <c r="G28" s="66"/>
      <c r="H28" s="66"/>
      <c r="I28" s="66"/>
      <c r="J28" s="66"/>
      <c r="K28" s="66"/>
      <c r="L28" s="66"/>
      <c r="M28" s="66"/>
      <c r="N28" s="66"/>
      <c r="O28" s="66"/>
      <c r="P28" s="66"/>
      <c r="Q28" s="66"/>
      <c r="R28" s="66"/>
      <c r="S28" s="66"/>
      <c r="T28" s="22">
        <f t="shared" si="1"/>
        <v>2</v>
      </c>
      <c r="U28" s="22">
        <f t="shared" si="2"/>
        <v>2</v>
      </c>
      <c r="V28" s="22">
        <f t="shared" si="3"/>
        <v>2</v>
      </c>
      <c r="W28" s="22">
        <f t="shared" si="4"/>
        <v>2</v>
      </c>
      <c r="X28" s="22">
        <f t="shared" si="5"/>
        <v>2</v>
      </c>
      <c r="Y28" s="22">
        <f t="shared" si="6"/>
        <v>2</v>
      </c>
      <c r="Z28" s="22">
        <f t="shared" si="7"/>
        <v>2</v>
      </c>
      <c r="AA28" s="22">
        <f t="shared" si="8"/>
        <v>2</v>
      </c>
      <c r="AB28" s="22">
        <f t="shared" si="9"/>
        <v>2</v>
      </c>
      <c r="AC28" s="22">
        <f t="shared" si="10"/>
        <v>2</v>
      </c>
      <c r="AD28" s="66"/>
      <c r="AE28" s="66"/>
      <c r="AF28" s="66"/>
      <c r="AG28" s="66"/>
      <c r="GG28" s="10">
        <v>2</v>
      </c>
      <c r="GH28" s="10">
        <v>2</v>
      </c>
      <c r="GI28" s="10">
        <v>2</v>
      </c>
    </row>
    <row r="29" spans="1:191" ht="14.25">
      <c r="A29" s="23" t="s">
        <v>31</v>
      </c>
      <c r="B29" s="24">
        <f t="shared" si="0"/>
        <v>0</v>
      </c>
      <c r="C29" s="25">
        <v>21</v>
      </c>
      <c r="D29" s="66"/>
      <c r="E29" s="66"/>
      <c r="F29" s="66"/>
      <c r="G29" s="66"/>
      <c r="H29" s="66"/>
      <c r="I29" s="66"/>
      <c r="J29" s="66"/>
      <c r="K29" s="66"/>
      <c r="L29" s="66"/>
      <c r="M29" s="66"/>
      <c r="N29" s="66"/>
      <c r="O29" s="66"/>
      <c r="P29" s="66"/>
      <c r="Q29" s="66"/>
      <c r="R29" s="66"/>
      <c r="S29" s="66"/>
      <c r="T29" s="22">
        <f t="shared" si="1"/>
        <v>2</v>
      </c>
      <c r="U29" s="22">
        <f t="shared" si="2"/>
        <v>2</v>
      </c>
      <c r="V29" s="22">
        <f t="shared" si="3"/>
        <v>2</v>
      </c>
      <c r="W29" s="22">
        <f t="shared" si="4"/>
        <v>2</v>
      </c>
      <c r="X29" s="22">
        <f t="shared" si="5"/>
        <v>2</v>
      </c>
      <c r="Y29" s="22">
        <f t="shared" si="6"/>
        <v>2</v>
      </c>
      <c r="Z29" s="22">
        <f t="shared" si="7"/>
        <v>2</v>
      </c>
      <c r="AA29" s="22">
        <f t="shared" si="8"/>
        <v>2</v>
      </c>
      <c r="AB29" s="22">
        <f t="shared" si="9"/>
        <v>2</v>
      </c>
      <c r="AC29" s="22">
        <f t="shared" si="10"/>
        <v>2</v>
      </c>
      <c r="AD29" s="66"/>
      <c r="AE29" s="66"/>
      <c r="AF29" s="66"/>
      <c r="AG29" s="66"/>
      <c r="GG29" s="10">
        <v>2</v>
      </c>
      <c r="GH29" s="10">
        <v>2</v>
      </c>
      <c r="GI29" s="10">
        <v>2</v>
      </c>
    </row>
    <row r="30" spans="1:191" ht="14.25">
      <c r="A30" s="23" t="s">
        <v>32</v>
      </c>
      <c r="B30" s="24">
        <f t="shared" si="0"/>
        <v>0</v>
      </c>
      <c r="C30" s="25">
        <v>22</v>
      </c>
      <c r="D30" s="66"/>
      <c r="E30" s="66"/>
      <c r="F30" s="66"/>
      <c r="G30" s="66"/>
      <c r="H30" s="66"/>
      <c r="I30" s="66"/>
      <c r="J30" s="66"/>
      <c r="K30" s="66"/>
      <c r="L30" s="66"/>
      <c r="M30" s="66"/>
      <c r="N30" s="66"/>
      <c r="O30" s="66"/>
      <c r="P30" s="66"/>
      <c r="Q30" s="66"/>
      <c r="R30" s="66"/>
      <c r="S30" s="66"/>
      <c r="T30" s="22">
        <f t="shared" si="1"/>
        <v>2</v>
      </c>
      <c r="U30" s="22">
        <f t="shared" si="2"/>
        <v>2</v>
      </c>
      <c r="V30" s="22">
        <f t="shared" si="3"/>
        <v>2</v>
      </c>
      <c r="W30" s="22">
        <f t="shared" si="4"/>
        <v>2</v>
      </c>
      <c r="X30" s="22">
        <f t="shared" si="5"/>
        <v>2</v>
      </c>
      <c r="Y30" s="22">
        <f t="shared" si="6"/>
        <v>2</v>
      </c>
      <c r="Z30" s="22">
        <f t="shared" si="7"/>
        <v>2</v>
      </c>
      <c r="AA30" s="22">
        <f t="shared" si="8"/>
        <v>2</v>
      </c>
      <c r="AB30" s="22">
        <f t="shared" si="9"/>
        <v>2</v>
      </c>
      <c r="AC30" s="22">
        <f t="shared" si="10"/>
        <v>2</v>
      </c>
      <c r="AD30" s="66"/>
      <c r="AE30" s="66"/>
      <c r="AF30" s="66"/>
      <c r="AG30" s="66"/>
      <c r="GG30" s="10">
        <v>2</v>
      </c>
      <c r="GH30" s="10">
        <v>2</v>
      </c>
      <c r="GI30" s="10">
        <v>2</v>
      </c>
    </row>
    <row r="31" spans="1:191" ht="14.25">
      <c r="A31" s="23" t="s">
        <v>33</v>
      </c>
      <c r="B31" s="24">
        <f t="shared" si="0"/>
        <v>0</v>
      </c>
      <c r="C31" s="25">
        <v>23</v>
      </c>
      <c r="D31" s="66"/>
      <c r="E31" s="66"/>
      <c r="F31" s="66"/>
      <c r="G31" s="66"/>
      <c r="H31" s="66"/>
      <c r="I31" s="66"/>
      <c r="J31" s="66"/>
      <c r="K31" s="66"/>
      <c r="L31" s="66"/>
      <c r="M31" s="66"/>
      <c r="N31" s="66"/>
      <c r="O31" s="66"/>
      <c r="P31" s="66"/>
      <c r="Q31" s="66"/>
      <c r="R31" s="66"/>
      <c r="S31" s="66"/>
      <c r="T31" s="22">
        <f t="shared" si="1"/>
        <v>2</v>
      </c>
      <c r="U31" s="22">
        <f t="shared" si="2"/>
        <v>2</v>
      </c>
      <c r="V31" s="22">
        <f t="shared" si="3"/>
        <v>2</v>
      </c>
      <c r="W31" s="22">
        <f t="shared" si="4"/>
        <v>2</v>
      </c>
      <c r="X31" s="22">
        <f t="shared" si="5"/>
        <v>2</v>
      </c>
      <c r="Y31" s="22">
        <f t="shared" si="6"/>
        <v>2</v>
      </c>
      <c r="Z31" s="22">
        <f t="shared" si="7"/>
        <v>2</v>
      </c>
      <c r="AA31" s="22">
        <f t="shared" si="8"/>
        <v>2</v>
      </c>
      <c r="AB31" s="22">
        <f t="shared" si="9"/>
        <v>2</v>
      </c>
      <c r="AC31" s="22">
        <f t="shared" si="10"/>
        <v>2</v>
      </c>
      <c r="AD31" s="66"/>
      <c r="AE31" s="66"/>
      <c r="AF31" s="66"/>
      <c r="AG31" s="66"/>
      <c r="GG31" s="10">
        <v>2</v>
      </c>
      <c r="GH31" s="10">
        <v>2</v>
      </c>
      <c r="GI31" s="10">
        <v>2</v>
      </c>
    </row>
    <row r="32" spans="1:191" ht="14.25">
      <c r="A32" s="23" t="s">
        <v>34</v>
      </c>
      <c r="B32" s="24">
        <f t="shared" si="0"/>
        <v>0</v>
      </c>
      <c r="C32" s="25">
        <v>24</v>
      </c>
      <c r="D32" s="66"/>
      <c r="E32" s="66"/>
      <c r="F32" s="66"/>
      <c r="G32" s="66"/>
      <c r="H32" s="66"/>
      <c r="I32" s="66"/>
      <c r="J32" s="66"/>
      <c r="K32" s="66"/>
      <c r="L32" s="66"/>
      <c r="M32" s="66"/>
      <c r="N32" s="66"/>
      <c r="O32" s="66"/>
      <c r="P32" s="66"/>
      <c r="Q32" s="66"/>
      <c r="R32" s="66"/>
      <c r="S32" s="66"/>
      <c r="T32" s="22">
        <f t="shared" si="1"/>
        <v>2</v>
      </c>
      <c r="U32" s="22">
        <f t="shared" si="2"/>
        <v>2</v>
      </c>
      <c r="V32" s="22">
        <f t="shared" si="3"/>
        <v>2</v>
      </c>
      <c r="W32" s="22">
        <f t="shared" si="4"/>
        <v>2</v>
      </c>
      <c r="X32" s="22">
        <f t="shared" si="5"/>
        <v>2</v>
      </c>
      <c r="Y32" s="22">
        <f t="shared" si="6"/>
        <v>2</v>
      </c>
      <c r="Z32" s="22">
        <f t="shared" si="7"/>
        <v>2</v>
      </c>
      <c r="AA32" s="22">
        <f t="shared" si="8"/>
        <v>2</v>
      </c>
      <c r="AB32" s="22">
        <f t="shared" si="9"/>
        <v>2</v>
      </c>
      <c r="AC32" s="22">
        <f t="shared" si="10"/>
        <v>2</v>
      </c>
      <c r="AD32" s="66"/>
      <c r="AE32" s="66"/>
      <c r="AF32" s="66"/>
      <c r="AG32" s="66"/>
      <c r="GG32" s="10">
        <v>2</v>
      </c>
      <c r="GH32" s="10">
        <v>2</v>
      </c>
      <c r="GI32" s="10">
        <v>2</v>
      </c>
    </row>
    <row r="33" spans="1:191" ht="14.25">
      <c r="A33" s="23" t="s">
        <v>35</v>
      </c>
      <c r="B33" s="24">
        <f t="shared" si="0"/>
        <v>0</v>
      </c>
      <c r="C33" s="25">
        <v>25</v>
      </c>
      <c r="D33" s="66"/>
      <c r="E33" s="66"/>
      <c r="F33" s="66"/>
      <c r="G33" s="66"/>
      <c r="H33" s="66"/>
      <c r="I33" s="66"/>
      <c r="J33" s="66"/>
      <c r="K33" s="66"/>
      <c r="L33" s="66"/>
      <c r="M33" s="66"/>
      <c r="N33" s="66"/>
      <c r="O33" s="66"/>
      <c r="P33" s="66"/>
      <c r="Q33" s="66"/>
      <c r="R33" s="66"/>
      <c r="S33" s="66"/>
      <c r="T33" s="22">
        <f t="shared" si="1"/>
        <v>2</v>
      </c>
      <c r="U33" s="22">
        <f t="shared" si="2"/>
        <v>2</v>
      </c>
      <c r="V33" s="22">
        <f t="shared" si="3"/>
        <v>2</v>
      </c>
      <c r="W33" s="22">
        <f t="shared" si="4"/>
        <v>2</v>
      </c>
      <c r="X33" s="22">
        <f t="shared" si="5"/>
        <v>2</v>
      </c>
      <c r="Y33" s="22">
        <f t="shared" si="6"/>
        <v>2</v>
      </c>
      <c r="Z33" s="22">
        <f t="shared" si="7"/>
        <v>2</v>
      </c>
      <c r="AA33" s="22">
        <f t="shared" si="8"/>
        <v>2</v>
      </c>
      <c r="AB33" s="22">
        <f t="shared" si="9"/>
        <v>2</v>
      </c>
      <c r="AC33" s="22">
        <f t="shared" si="10"/>
        <v>2</v>
      </c>
      <c r="AD33" s="66"/>
      <c r="AE33" s="66"/>
      <c r="AF33" s="66"/>
      <c r="AG33" s="66"/>
      <c r="GG33" s="10">
        <v>2</v>
      </c>
      <c r="GH33" s="10">
        <v>2</v>
      </c>
      <c r="GI33" s="10">
        <v>2</v>
      </c>
    </row>
    <row r="34" spans="1:191" ht="14.25">
      <c r="A34" s="23" t="s">
        <v>36</v>
      </c>
      <c r="B34" s="24">
        <f t="shared" si="0"/>
        <v>0</v>
      </c>
      <c r="C34" s="25">
        <v>26</v>
      </c>
      <c r="D34" s="66"/>
      <c r="E34" s="66"/>
      <c r="F34" s="66"/>
      <c r="G34" s="66"/>
      <c r="H34" s="66"/>
      <c r="I34" s="66"/>
      <c r="J34" s="66"/>
      <c r="K34" s="66"/>
      <c r="L34" s="66"/>
      <c r="M34" s="66"/>
      <c r="N34" s="66"/>
      <c r="O34" s="66"/>
      <c r="P34" s="66"/>
      <c r="Q34" s="66"/>
      <c r="R34" s="66"/>
      <c r="S34" s="66"/>
      <c r="T34" s="22">
        <f t="shared" si="1"/>
        <v>2</v>
      </c>
      <c r="U34" s="22">
        <f t="shared" si="2"/>
        <v>2</v>
      </c>
      <c r="V34" s="22">
        <f t="shared" si="3"/>
        <v>2</v>
      </c>
      <c r="W34" s="22">
        <f t="shared" si="4"/>
        <v>2</v>
      </c>
      <c r="X34" s="22">
        <f t="shared" si="5"/>
        <v>2</v>
      </c>
      <c r="Y34" s="22">
        <f t="shared" si="6"/>
        <v>2</v>
      </c>
      <c r="Z34" s="22">
        <f t="shared" si="7"/>
        <v>2</v>
      </c>
      <c r="AA34" s="22">
        <f t="shared" si="8"/>
        <v>2</v>
      </c>
      <c r="AB34" s="22">
        <f t="shared" si="9"/>
        <v>2</v>
      </c>
      <c r="AC34" s="22">
        <f t="shared" si="10"/>
        <v>2</v>
      </c>
      <c r="AD34" s="66"/>
      <c r="AE34" s="66"/>
      <c r="AF34" s="66"/>
      <c r="AG34" s="66"/>
      <c r="GG34" s="10">
        <v>2</v>
      </c>
      <c r="GH34" s="10">
        <v>2</v>
      </c>
      <c r="GI34" s="10">
        <v>2</v>
      </c>
    </row>
    <row r="35" spans="1:191" ht="14.25">
      <c r="A35" s="23" t="s">
        <v>37</v>
      </c>
      <c r="B35" s="24">
        <f t="shared" si="0"/>
        <v>0</v>
      </c>
      <c r="C35" s="25">
        <v>27</v>
      </c>
      <c r="D35" s="66"/>
      <c r="E35" s="66"/>
      <c r="F35" s="66"/>
      <c r="G35" s="66"/>
      <c r="H35" s="66"/>
      <c r="I35" s="66"/>
      <c r="J35" s="66"/>
      <c r="K35" s="66"/>
      <c r="L35" s="66"/>
      <c r="M35" s="66"/>
      <c r="N35" s="66"/>
      <c r="O35" s="66"/>
      <c r="P35" s="66"/>
      <c r="Q35" s="66"/>
      <c r="R35" s="66"/>
      <c r="S35" s="66"/>
      <c r="T35" s="22">
        <f t="shared" si="1"/>
        <v>2</v>
      </c>
      <c r="U35" s="22">
        <f t="shared" si="2"/>
        <v>2</v>
      </c>
      <c r="V35" s="22">
        <f t="shared" si="3"/>
        <v>2</v>
      </c>
      <c r="W35" s="22">
        <f t="shared" si="4"/>
        <v>2</v>
      </c>
      <c r="X35" s="22">
        <f t="shared" si="5"/>
        <v>2</v>
      </c>
      <c r="Y35" s="22">
        <f t="shared" si="6"/>
        <v>2</v>
      </c>
      <c r="Z35" s="22">
        <f t="shared" si="7"/>
        <v>2</v>
      </c>
      <c r="AA35" s="22">
        <f t="shared" si="8"/>
        <v>2</v>
      </c>
      <c r="AB35" s="22">
        <f t="shared" si="9"/>
        <v>2</v>
      </c>
      <c r="AC35" s="22">
        <f t="shared" si="10"/>
        <v>2</v>
      </c>
      <c r="AD35" s="66"/>
      <c r="AE35" s="66"/>
      <c r="AF35" s="66"/>
      <c r="AG35" s="66"/>
      <c r="GG35" s="10">
        <v>2</v>
      </c>
      <c r="GH35" s="10">
        <v>2</v>
      </c>
      <c r="GI35" s="10">
        <v>2</v>
      </c>
    </row>
    <row r="36" spans="1:191" ht="14.25">
      <c r="A36" s="23" t="s">
        <v>38</v>
      </c>
      <c r="B36" s="24">
        <f t="shared" si="0"/>
        <v>0</v>
      </c>
      <c r="C36" s="25">
        <v>28</v>
      </c>
      <c r="D36" s="66"/>
      <c r="E36" s="66"/>
      <c r="F36" s="66"/>
      <c r="G36" s="66"/>
      <c r="H36" s="66"/>
      <c r="I36" s="66"/>
      <c r="J36" s="66"/>
      <c r="K36" s="66"/>
      <c r="L36" s="66"/>
      <c r="M36" s="66"/>
      <c r="N36" s="66"/>
      <c r="O36" s="66"/>
      <c r="P36" s="66"/>
      <c r="Q36" s="66"/>
      <c r="R36" s="66"/>
      <c r="S36" s="66"/>
      <c r="T36" s="22">
        <f t="shared" si="1"/>
        <v>2</v>
      </c>
      <c r="U36" s="22">
        <f t="shared" si="2"/>
        <v>2</v>
      </c>
      <c r="V36" s="22">
        <f t="shared" si="3"/>
        <v>2</v>
      </c>
      <c r="W36" s="22">
        <f t="shared" si="4"/>
        <v>2</v>
      </c>
      <c r="X36" s="22">
        <f t="shared" si="5"/>
        <v>2</v>
      </c>
      <c r="Y36" s="22">
        <f t="shared" si="6"/>
        <v>2</v>
      </c>
      <c r="Z36" s="22">
        <f t="shared" si="7"/>
        <v>2</v>
      </c>
      <c r="AA36" s="22">
        <f t="shared" si="8"/>
        <v>2</v>
      </c>
      <c r="AB36" s="22">
        <f t="shared" si="9"/>
        <v>2</v>
      </c>
      <c r="AC36" s="22">
        <f t="shared" si="10"/>
        <v>2</v>
      </c>
      <c r="AD36" s="66"/>
      <c r="AE36" s="66"/>
      <c r="AF36" s="66"/>
      <c r="AG36" s="66"/>
      <c r="GG36" s="10">
        <v>2</v>
      </c>
      <c r="GH36" s="10">
        <v>2</v>
      </c>
      <c r="GI36" s="10">
        <v>2</v>
      </c>
    </row>
    <row r="37" spans="1:191" ht="14.25">
      <c r="A37" s="23" t="s">
        <v>39</v>
      </c>
      <c r="B37" s="24">
        <f t="shared" si="0"/>
        <v>0</v>
      </c>
      <c r="C37" s="25">
        <v>29</v>
      </c>
      <c r="D37" s="66"/>
      <c r="E37" s="66"/>
      <c r="F37" s="66"/>
      <c r="G37" s="66"/>
      <c r="H37" s="66"/>
      <c r="I37" s="66"/>
      <c r="J37" s="66"/>
      <c r="K37" s="66"/>
      <c r="L37" s="66"/>
      <c r="M37" s="66"/>
      <c r="N37" s="66"/>
      <c r="O37" s="66"/>
      <c r="P37" s="66"/>
      <c r="Q37" s="66"/>
      <c r="R37" s="66"/>
      <c r="S37" s="66"/>
      <c r="T37" s="22">
        <f t="shared" si="1"/>
        <v>2</v>
      </c>
      <c r="U37" s="22">
        <f t="shared" si="2"/>
        <v>2</v>
      </c>
      <c r="V37" s="22">
        <f t="shared" si="3"/>
        <v>2</v>
      </c>
      <c r="W37" s="22">
        <f t="shared" si="4"/>
        <v>2</v>
      </c>
      <c r="X37" s="22">
        <f t="shared" si="5"/>
        <v>2</v>
      </c>
      <c r="Y37" s="22">
        <f t="shared" si="6"/>
        <v>2</v>
      </c>
      <c r="Z37" s="22">
        <f t="shared" si="7"/>
        <v>2</v>
      </c>
      <c r="AA37" s="22">
        <f t="shared" si="8"/>
        <v>2</v>
      </c>
      <c r="AB37" s="22">
        <f t="shared" si="9"/>
        <v>2</v>
      </c>
      <c r="AC37" s="22">
        <f t="shared" si="10"/>
        <v>2</v>
      </c>
      <c r="AD37" s="66"/>
      <c r="AE37" s="66"/>
      <c r="AF37" s="66"/>
      <c r="AG37" s="66"/>
      <c r="GG37" s="10">
        <v>2</v>
      </c>
      <c r="GH37" s="10">
        <v>2</v>
      </c>
      <c r="GI37" s="10">
        <v>2</v>
      </c>
    </row>
    <row r="38" spans="1:191" ht="14.25">
      <c r="A38" s="23" t="s">
        <v>40</v>
      </c>
      <c r="B38" s="24">
        <f t="shared" si="0"/>
        <v>0</v>
      </c>
      <c r="C38" s="25">
        <v>30</v>
      </c>
      <c r="D38" s="66"/>
      <c r="E38" s="66"/>
      <c r="F38" s="66"/>
      <c r="G38" s="66"/>
      <c r="H38" s="66"/>
      <c r="I38" s="66"/>
      <c r="J38" s="66"/>
      <c r="K38" s="66"/>
      <c r="L38" s="66"/>
      <c r="M38" s="66"/>
      <c r="N38" s="66"/>
      <c r="O38" s="66"/>
      <c r="P38" s="66"/>
      <c r="Q38" s="66"/>
      <c r="R38" s="66"/>
      <c r="S38" s="66"/>
      <c r="T38" s="22">
        <f t="shared" si="1"/>
        <v>2</v>
      </c>
      <c r="U38" s="22">
        <f t="shared" si="2"/>
        <v>2</v>
      </c>
      <c r="V38" s="22">
        <f t="shared" si="3"/>
        <v>2</v>
      </c>
      <c r="W38" s="22">
        <f t="shared" si="4"/>
        <v>2</v>
      </c>
      <c r="X38" s="22">
        <f t="shared" si="5"/>
        <v>2</v>
      </c>
      <c r="Y38" s="22">
        <f t="shared" si="6"/>
        <v>2</v>
      </c>
      <c r="Z38" s="22">
        <f t="shared" si="7"/>
        <v>2</v>
      </c>
      <c r="AA38" s="22">
        <f t="shared" si="8"/>
        <v>2</v>
      </c>
      <c r="AB38" s="22">
        <f t="shared" si="9"/>
        <v>2</v>
      </c>
      <c r="AC38" s="22">
        <f t="shared" si="10"/>
        <v>2</v>
      </c>
      <c r="AD38" s="66"/>
      <c r="AE38" s="66"/>
      <c r="AF38" s="66"/>
      <c r="AG38" s="66"/>
      <c r="GG38" s="10">
        <v>2</v>
      </c>
      <c r="GH38" s="10">
        <v>2</v>
      </c>
      <c r="GI38" s="10">
        <v>2</v>
      </c>
    </row>
    <row r="39" spans="1:33" ht="14.25">
      <c r="A39" s="23" t="s">
        <v>156</v>
      </c>
      <c r="B39" s="24">
        <f t="shared" si="0"/>
        <v>0</v>
      </c>
      <c r="C39" s="25">
        <v>31</v>
      </c>
      <c r="D39" s="66"/>
      <c r="E39" s="66"/>
      <c r="F39" s="66"/>
      <c r="G39" s="66"/>
      <c r="H39" s="66"/>
      <c r="I39" s="66"/>
      <c r="J39" s="66"/>
      <c r="K39" s="66"/>
      <c r="L39" s="66"/>
      <c r="M39" s="66"/>
      <c r="N39" s="66"/>
      <c r="O39" s="66"/>
      <c r="P39" s="66"/>
      <c r="Q39" s="66"/>
      <c r="R39" s="66"/>
      <c r="S39" s="66"/>
      <c r="T39" s="22">
        <f t="shared" si="1"/>
        <v>2</v>
      </c>
      <c r="U39" s="22">
        <f t="shared" si="2"/>
        <v>2</v>
      </c>
      <c r="V39" s="22">
        <f t="shared" si="3"/>
        <v>2</v>
      </c>
      <c r="W39" s="22">
        <f t="shared" si="4"/>
        <v>2</v>
      </c>
      <c r="X39" s="22">
        <f t="shared" si="5"/>
        <v>2</v>
      </c>
      <c r="Y39" s="22">
        <f t="shared" si="6"/>
        <v>2</v>
      </c>
      <c r="Z39" s="22">
        <f t="shared" si="7"/>
        <v>2</v>
      </c>
      <c r="AA39" s="22">
        <f t="shared" si="8"/>
        <v>2</v>
      </c>
      <c r="AB39" s="22">
        <f t="shared" si="9"/>
        <v>2</v>
      </c>
      <c r="AC39" s="22">
        <f t="shared" si="10"/>
        <v>2</v>
      </c>
      <c r="AD39" s="66"/>
      <c r="AE39" s="66"/>
      <c r="AF39" s="66"/>
      <c r="AG39" s="66"/>
    </row>
    <row r="40" spans="1:33" ht="14.25">
      <c r="A40" s="23" t="s">
        <v>157</v>
      </c>
      <c r="B40" s="24">
        <f t="shared" si="0"/>
        <v>0</v>
      </c>
      <c r="C40" s="25">
        <v>32</v>
      </c>
      <c r="D40" s="66"/>
      <c r="E40" s="66"/>
      <c r="F40" s="66"/>
      <c r="G40" s="66"/>
      <c r="H40" s="66"/>
      <c r="I40" s="66"/>
      <c r="J40" s="66"/>
      <c r="K40" s="66"/>
      <c r="L40" s="66"/>
      <c r="M40" s="66"/>
      <c r="N40" s="66"/>
      <c r="O40" s="66"/>
      <c r="P40" s="66"/>
      <c r="Q40" s="66"/>
      <c r="R40" s="66"/>
      <c r="S40" s="66"/>
      <c r="T40" s="22">
        <f t="shared" si="1"/>
        <v>2</v>
      </c>
      <c r="U40" s="22">
        <f t="shared" si="2"/>
        <v>2</v>
      </c>
      <c r="V40" s="22">
        <f t="shared" si="3"/>
        <v>2</v>
      </c>
      <c r="W40" s="22">
        <f t="shared" si="4"/>
        <v>2</v>
      </c>
      <c r="X40" s="22">
        <f t="shared" si="5"/>
        <v>2</v>
      </c>
      <c r="Y40" s="22">
        <f t="shared" si="6"/>
        <v>2</v>
      </c>
      <c r="Z40" s="22">
        <f t="shared" si="7"/>
        <v>2</v>
      </c>
      <c r="AA40" s="22">
        <f t="shared" si="8"/>
        <v>2</v>
      </c>
      <c r="AB40" s="22">
        <f t="shared" si="9"/>
        <v>2</v>
      </c>
      <c r="AC40" s="22">
        <f t="shared" si="10"/>
        <v>2</v>
      </c>
      <c r="AD40" s="66"/>
      <c r="AE40" s="66"/>
      <c r="AF40" s="66"/>
      <c r="AG40" s="66"/>
    </row>
    <row r="41" spans="1:33" ht="14.25">
      <c r="A41" s="23" t="s">
        <v>158</v>
      </c>
      <c r="B41" s="24">
        <f t="shared" si="0"/>
        <v>0</v>
      </c>
      <c r="C41" s="25">
        <v>33</v>
      </c>
      <c r="D41" s="66"/>
      <c r="E41" s="66"/>
      <c r="F41" s="66"/>
      <c r="G41" s="66"/>
      <c r="H41" s="66"/>
      <c r="I41" s="66"/>
      <c r="J41" s="66"/>
      <c r="K41" s="66"/>
      <c r="L41" s="66"/>
      <c r="M41" s="66"/>
      <c r="N41" s="66"/>
      <c r="O41" s="66"/>
      <c r="P41" s="66"/>
      <c r="Q41" s="66"/>
      <c r="R41" s="66"/>
      <c r="S41" s="66"/>
      <c r="T41" s="22">
        <f t="shared" si="1"/>
        <v>2</v>
      </c>
      <c r="U41" s="22">
        <f t="shared" si="2"/>
        <v>2</v>
      </c>
      <c r="V41" s="22">
        <f t="shared" si="3"/>
        <v>2</v>
      </c>
      <c r="W41" s="22">
        <f t="shared" si="4"/>
        <v>2</v>
      </c>
      <c r="X41" s="22">
        <f t="shared" si="5"/>
        <v>2</v>
      </c>
      <c r="Y41" s="22">
        <f t="shared" si="6"/>
        <v>2</v>
      </c>
      <c r="Z41" s="22">
        <f t="shared" si="7"/>
        <v>2</v>
      </c>
      <c r="AA41" s="22">
        <f t="shared" si="8"/>
        <v>2</v>
      </c>
      <c r="AB41" s="22">
        <f t="shared" si="9"/>
        <v>2</v>
      </c>
      <c r="AC41" s="22">
        <f t="shared" si="10"/>
        <v>2</v>
      </c>
      <c r="AD41" s="66"/>
      <c r="AE41" s="66"/>
      <c r="AF41" s="66"/>
      <c r="AG41" s="66"/>
    </row>
    <row r="42" spans="1:33" ht="14.25">
      <c r="A42" s="23" t="s">
        <v>159</v>
      </c>
      <c r="B42" s="24">
        <f t="shared" si="0"/>
        <v>0</v>
      </c>
      <c r="C42" s="25">
        <v>34</v>
      </c>
      <c r="D42" s="66"/>
      <c r="E42" s="66"/>
      <c r="F42" s="66"/>
      <c r="G42" s="66"/>
      <c r="H42" s="66"/>
      <c r="I42" s="66"/>
      <c r="J42" s="66"/>
      <c r="K42" s="66"/>
      <c r="L42" s="66"/>
      <c r="M42" s="66"/>
      <c r="N42" s="66"/>
      <c r="O42" s="66"/>
      <c r="P42" s="66"/>
      <c r="Q42" s="66"/>
      <c r="R42" s="66"/>
      <c r="S42" s="66"/>
      <c r="T42" s="22">
        <f t="shared" si="1"/>
        <v>2</v>
      </c>
      <c r="U42" s="22">
        <f t="shared" si="2"/>
        <v>2</v>
      </c>
      <c r="V42" s="22">
        <f t="shared" si="3"/>
        <v>2</v>
      </c>
      <c r="W42" s="22">
        <f t="shared" si="4"/>
        <v>2</v>
      </c>
      <c r="X42" s="22">
        <f t="shared" si="5"/>
        <v>2</v>
      </c>
      <c r="Y42" s="22">
        <f t="shared" si="6"/>
        <v>2</v>
      </c>
      <c r="Z42" s="22">
        <f t="shared" si="7"/>
        <v>2</v>
      </c>
      <c r="AA42" s="22">
        <f t="shared" si="8"/>
        <v>2</v>
      </c>
      <c r="AB42" s="22">
        <f t="shared" si="9"/>
        <v>2</v>
      </c>
      <c r="AC42" s="22">
        <f t="shared" si="10"/>
        <v>2</v>
      </c>
      <c r="AD42" s="66"/>
      <c r="AE42" s="66"/>
      <c r="AF42" s="66"/>
      <c r="AG42" s="66"/>
    </row>
    <row r="43" spans="1:33" ht="14.25">
      <c r="A43" s="23" t="s">
        <v>160</v>
      </c>
      <c r="B43" s="24">
        <f t="shared" si="0"/>
        <v>0</v>
      </c>
      <c r="C43" s="25">
        <v>35</v>
      </c>
      <c r="D43" s="66"/>
      <c r="E43" s="66"/>
      <c r="F43" s="66"/>
      <c r="G43" s="66"/>
      <c r="H43" s="66"/>
      <c r="I43" s="66"/>
      <c r="J43" s="66"/>
      <c r="K43" s="66"/>
      <c r="L43" s="66"/>
      <c r="M43" s="66"/>
      <c r="N43" s="66"/>
      <c r="O43" s="66"/>
      <c r="P43" s="66"/>
      <c r="Q43" s="66"/>
      <c r="R43" s="66"/>
      <c r="S43" s="66"/>
      <c r="T43" s="22">
        <f t="shared" si="1"/>
        <v>2</v>
      </c>
      <c r="U43" s="22">
        <f t="shared" si="2"/>
        <v>2</v>
      </c>
      <c r="V43" s="22">
        <f t="shared" si="3"/>
        <v>2</v>
      </c>
      <c r="W43" s="22">
        <f t="shared" si="4"/>
        <v>2</v>
      </c>
      <c r="X43" s="22">
        <f t="shared" si="5"/>
        <v>2</v>
      </c>
      <c r="Y43" s="22">
        <f t="shared" si="6"/>
        <v>2</v>
      </c>
      <c r="Z43" s="22">
        <f t="shared" si="7"/>
        <v>2</v>
      </c>
      <c r="AA43" s="22">
        <f t="shared" si="8"/>
        <v>2</v>
      </c>
      <c r="AB43" s="22">
        <f t="shared" si="9"/>
        <v>2</v>
      </c>
      <c r="AC43" s="22">
        <f t="shared" si="10"/>
        <v>2</v>
      </c>
      <c r="AD43" s="66"/>
      <c r="AE43" s="66"/>
      <c r="AF43" s="66"/>
      <c r="AG43" s="66"/>
    </row>
    <row r="44" spans="1:33" ht="14.25">
      <c r="A44" s="23" t="s">
        <v>161</v>
      </c>
      <c r="B44" s="24">
        <f t="shared" si="0"/>
        <v>0</v>
      </c>
      <c r="C44" s="25">
        <v>36</v>
      </c>
      <c r="D44" s="66"/>
      <c r="E44" s="66"/>
      <c r="F44" s="66"/>
      <c r="G44" s="66"/>
      <c r="H44" s="66"/>
      <c r="I44" s="66"/>
      <c r="J44" s="66"/>
      <c r="K44" s="66"/>
      <c r="L44" s="66"/>
      <c r="M44" s="66"/>
      <c r="N44" s="66"/>
      <c r="O44" s="66"/>
      <c r="P44" s="66"/>
      <c r="Q44" s="66"/>
      <c r="R44" s="66"/>
      <c r="S44" s="66"/>
      <c r="T44" s="22">
        <f t="shared" si="1"/>
        <v>2</v>
      </c>
      <c r="U44" s="22">
        <f t="shared" si="2"/>
        <v>2</v>
      </c>
      <c r="V44" s="22">
        <f t="shared" si="3"/>
        <v>2</v>
      </c>
      <c r="W44" s="22">
        <f t="shared" si="4"/>
        <v>2</v>
      </c>
      <c r="X44" s="22">
        <f t="shared" si="5"/>
        <v>2</v>
      </c>
      <c r="Y44" s="22">
        <f t="shared" si="6"/>
        <v>2</v>
      </c>
      <c r="Z44" s="22">
        <f t="shared" si="7"/>
        <v>2</v>
      </c>
      <c r="AA44" s="22">
        <f t="shared" si="8"/>
        <v>2</v>
      </c>
      <c r="AB44" s="22">
        <f t="shared" si="9"/>
        <v>2</v>
      </c>
      <c r="AC44" s="22">
        <f t="shared" si="10"/>
        <v>2</v>
      </c>
      <c r="AD44" s="66"/>
      <c r="AE44" s="66"/>
      <c r="AF44" s="66"/>
      <c r="AG44" s="66"/>
    </row>
    <row r="45" spans="1:33" ht="14.25">
      <c r="A45" s="23" t="s">
        <v>162</v>
      </c>
      <c r="B45" s="24">
        <f t="shared" si="0"/>
        <v>0</v>
      </c>
      <c r="C45" s="25">
        <v>37</v>
      </c>
      <c r="D45" s="66"/>
      <c r="E45" s="66"/>
      <c r="F45" s="66"/>
      <c r="G45" s="66"/>
      <c r="H45" s="66"/>
      <c r="I45" s="66"/>
      <c r="J45" s="66"/>
      <c r="K45" s="66"/>
      <c r="L45" s="66"/>
      <c r="M45" s="66"/>
      <c r="N45" s="66"/>
      <c r="O45" s="66"/>
      <c r="P45" s="66"/>
      <c r="Q45" s="66"/>
      <c r="R45" s="66"/>
      <c r="S45" s="66"/>
      <c r="T45" s="22">
        <f t="shared" si="1"/>
        <v>2</v>
      </c>
      <c r="U45" s="22">
        <f t="shared" si="2"/>
        <v>2</v>
      </c>
      <c r="V45" s="22">
        <f t="shared" si="3"/>
        <v>2</v>
      </c>
      <c r="W45" s="22">
        <f t="shared" si="4"/>
        <v>2</v>
      </c>
      <c r="X45" s="22">
        <f t="shared" si="5"/>
        <v>2</v>
      </c>
      <c r="Y45" s="22">
        <f t="shared" si="6"/>
        <v>2</v>
      </c>
      <c r="Z45" s="22">
        <f t="shared" si="7"/>
        <v>2</v>
      </c>
      <c r="AA45" s="22">
        <f t="shared" si="8"/>
        <v>2</v>
      </c>
      <c r="AB45" s="22">
        <f t="shared" si="9"/>
        <v>2</v>
      </c>
      <c r="AC45" s="22">
        <f t="shared" si="10"/>
        <v>2</v>
      </c>
      <c r="AD45" s="66"/>
      <c r="AE45" s="66"/>
      <c r="AF45" s="66"/>
      <c r="AG45" s="66"/>
    </row>
    <row r="46" spans="1:33" ht="14.25">
      <c r="A46" s="23" t="s">
        <v>163</v>
      </c>
      <c r="B46" s="24">
        <f t="shared" si="0"/>
        <v>0</v>
      </c>
      <c r="C46" s="25">
        <v>38</v>
      </c>
      <c r="D46" s="66"/>
      <c r="E46" s="66"/>
      <c r="F46" s="66"/>
      <c r="G46" s="66"/>
      <c r="H46" s="66"/>
      <c r="I46" s="66"/>
      <c r="J46" s="66"/>
      <c r="K46" s="66"/>
      <c r="L46" s="66"/>
      <c r="M46" s="66"/>
      <c r="N46" s="66"/>
      <c r="O46" s="66"/>
      <c r="P46" s="66"/>
      <c r="Q46" s="66"/>
      <c r="R46" s="66"/>
      <c r="S46" s="66"/>
      <c r="T46" s="22">
        <f t="shared" si="1"/>
        <v>2</v>
      </c>
      <c r="U46" s="22">
        <f t="shared" si="2"/>
        <v>2</v>
      </c>
      <c r="V46" s="22">
        <f t="shared" si="3"/>
        <v>2</v>
      </c>
      <c r="W46" s="22">
        <f t="shared" si="4"/>
        <v>2</v>
      </c>
      <c r="X46" s="22">
        <f t="shared" si="5"/>
        <v>2</v>
      </c>
      <c r="Y46" s="22">
        <f t="shared" si="6"/>
        <v>2</v>
      </c>
      <c r="Z46" s="22">
        <f t="shared" si="7"/>
        <v>2</v>
      </c>
      <c r="AA46" s="22">
        <f t="shared" si="8"/>
        <v>2</v>
      </c>
      <c r="AB46" s="22">
        <f t="shared" si="9"/>
        <v>2</v>
      </c>
      <c r="AC46" s="22">
        <f t="shared" si="10"/>
        <v>2</v>
      </c>
      <c r="AD46" s="66"/>
      <c r="AE46" s="66"/>
      <c r="AF46" s="66"/>
      <c r="AG46" s="66"/>
    </row>
    <row r="47" spans="1:33" ht="14.25">
      <c r="A47" s="23" t="s">
        <v>164</v>
      </c>
      <c r="B47" s="24">
        <f t="shared" si="0"/>
        <v>0</v>
      </c>
      <c r="C47" s="25">
        <v>39</v>
      </c>
      <c r="D47" s="66"/>
      <c r="E47" s="66"/>
      <c r="F47" s="66"/>
      <c r="G47" s="66"/>
      <c r="H47" s="66"/>
      <c r="I47" s="66"/>
      <c r="J47" s="66"/>
      <c r="K47" s="66"/>
      <c r="L47" s="66"/>
      <c r="M47" s="66"/>
      <c r="N47" s="66"/>
      <c r="O47" s="66"/>
      <c r="P47" s="66"/>
      <c r="Q47" s="66"/>
      <c r="R47" s="66"/>
      <c r="S47" s="66"/>
      <c r="T47" s="22">
        <f t="shared" si="1"/>
        <v>2</v>
      </c>
      <c r="U47" s="22">
        <f t="shared" si="2"/>
        <v>2</v>
      </c>
      <c r="V47" s="22">
        <f t="shared" si="3"/>
        <v>2</v>
      </c>
      <c r="W47" s="22">
        <f t="shared" si="4"/>
        <v>2</v>
      </c>
      <c r="X47" s="22">
        <f t="shared" si="5"/>
        <v>2</v>
      </c>
      <c r="Y47" s="22">
        <f t="shared" si="6"/>
        <v>2</v>
      </c>
      <c r="Z47" s="22">
        <f t="shared" si="7"/>
        <v>2</v>
      </c>
      <c r="AA47" s="22">
        <f t="shared" si="8"/>
        <v>2</v>
      </c>
      <c r="AB47" s="22">
        <f t="shared" si="9"/>
        <v>2</v>
      </c>
      <c r="AC47" s="22">
        <f t="shared" si="10"/>
        <v>2</v>
      </c>
      <c r="AD47" s="66"/>
      <c r="AE47" s="66"/>
      <c r="AF47" s="66"/>
      <c r="AG47" s="66"/>
    </row>
    <row r="48" spans="1:33" ht="14.25">
      <c r="A48" s="23" t="s">
        <v>165</v>
      </c>
      <c r="B48" s="24">
        <f t="shared" si="0"/>
        <v>0</v>
      </c>
      <c r="C48" s="25">
        <v>40</v>
      </c>
      <c r="D48" s="66"/>
      <c r="E48" s="66"/>
      <c r="F48" s="66"/>
      <c r="G48" s="66"/>
      <c r="H48" s="66"/>
      <c r="I48" s="66"/>
      <c r="J48" s="66"/>
      <c r="K48" s="66"/>
      <c r="L48" s="66"/>
      <c r="M48" s="66"/>
      <c r="N48" s="66"/>
      <c r="O48" s="66"/>
      <c r="P48" s="66"/>
      <c r="Q48" s="66"/>
      <c r="R48" s="66"/>
      <c r="S48" s="66"/>
      <c r="T48" s="22">
        <f t="shared" si="1"/>
        <v>2</v>
      </c>
      <c r="U48" s="22">
        <f t="shared" si="2"/>
        <v>2</v>
      </c>
      <c r="V48" s="22">
        <f t="shared" si="3"/>
        <v>2</v>
      </c>
      <c r="W48" s="22">
        <f t="shared" si="4"/>
        <v>2</v>
      </c>
      <c r="X48" s="22">
        <f t="shared" si="5"/>
        <v>2</v>
      </c>
      <c r="Y48" s="22">
        <f t="shared" si="6"/>
        <v>2</v>
      </c>
      <c r="Z48" s="22">
        <f t="shared" si="7"/>
        <v>2</v>
      </c>
      <c r="AA48" s="22">
        <f t="shared" si="8"/>
        <v>2</v>
      </c>
      <c r="AB48" s="22">
        <f t="shared" si="9"/>
        <v>2</v>
      </c>
      <c r="AC48" s="22">
        <f t="shared" si="10"/>
        <v>2</v>
      </c>
      <c r="AD48" s="66"/>
      <c r="AE48" s="66"/>
      <c r="AF48" s="66"/>
      <c r="AG48" s="66"/>
    </row>
    <row r="49" spans="1:33" ht="14.25">
      <c r="A49" s="23" t="s">
        <v>166</v>
      </c>
      <c r="B49" s="24">
        <f t="shared" si="0"/>
        <v>0</v>
      </c>
      <c r="C49" s="25">
        <v>41</v>
      </c>
      <c r="D49" s="66"/>
      <c r="E49" s="66"/>
      <c r="F49" s="66"/>
      <c r="G49" s="66"/>
      <c r="H49" s="66"/>
      <c r="I49" s="66"/>
      <c r="J49" s="66"/>
      <c r="K49" s="66"/>
      <c r="L49" s="66"/>
      <c r="M49" s="66"/>
      <c r="N49" s="66"/>
      <c r="O49" s="66"/>
      <c r="P49" s="66"/>
      <c r="Q49" s="66"/>
      <c r="R49" s="66"/>
      <c r="S49" s="66"/>
      <c r="T49" s="22">
        <f t="shared" si="1"/>
        <v>2</v>
      </c>
      <c r="U49" s="22">
        <f t="shared" si="2"/>
        <v>2</v>
      </c>
      <c r="V49" s="22">
        <f t="shared" si="3"/>
        <v>2</v>
      </c>
      <c r="W49" s="22">
        <f t="shared" si="4"/>
        <v>2</v>
      </c>
      <c r="X49" s="22">
        <f t="shared" si="5"/>
        <v>2</v>
      </c>
      <c r="Y49" s="22">
        <f t="shared" si="6"/>
        <v>2</v>
      </c>
      <c r="Z49" s="22">
        <f t="shared" si="7"/>
        <v>2</v>
      </c>
      <c r="AA49" s="22">
        <f t="shared" si="8"/>
        <v>2</v>
      </c>
      <c r="AB49" s="22">
        <f t="shared" si="9"/>
        <v>2</v>
      </c>
      <c r="AC49" s="22">
        <f t="shared" si="10"/>
        <v>2</v>
      </c>
      <c r="AD49" s="66"/>
      <c r="AE49" s="66"/>
      <c r="AF49" s="66"/>
      <c r="AG49" s="66"/>
    </row>
    <row r="50" spans="1:33" ht="14.25">
      <c r="A50" s="23" t="s">
        <v>167</v>
      </c>
      <c r="B50" s="24">
        <f t="shared" si="0"/>
        <v>0</v>
      </c>
      <c r="C50" s="25">
        <v>42</v>
      </c>
      <c r="D50" s="66"/>
      <c r="E50" s="66"/>
      <c r="F50" s="66"/>
      <c r="G50" s="66"/>
      <c r="H50" s="66"/>
      <c r="I50" s="66"/>
      <c r="J50" s="66"/>
      <c r="K50" s="66"/>
      <c r="L50" s="66"/>
      <c r="M50" s="66"/>
      <c r="N50" s="66"/>
      <c r="O50" s="66"/>
      <c r="P50" s="66"/>
      <c r="Q50" s="66"/>
      <c r="R50" s="66"/>
      <c r="S50" s="66"/>
      <c r="T50" s="22">
        <f t="shared" si="1"/>
        <v>2</v>
      </c>
      <c r="U50" s="22">
        <f t="shared" si="2"/>
        <v>2</v>
      </c>
      <c r="V50" s="22">
        <f t="shared" si="3"/>
        <v>2</v>
      </c>
      <c r="W50" s="22">
        <f t="shared" si="4"/>
        <v>2</v>
      </c>
      <c r="X50" s="22">
        <f t="shared" si="5"/>
        <v>2</v>
      </c>
      <c r="Y50" s="22">
        <f t="shared" si="6"/>
        <v>2</v>
      </c>
      <c r="Z50" s="22">
        <f t="shared" si="7"/>
        <v>2</v>
      </c>
      <c r="AA50" s="22">
        <f t="shared" si="8"/>
        <v>2</v>
      </c>
      <c r="AB50" s="22">
        <f t="shared" si="9"/>
        <v>2</v>
      </c>
      <c r="AC50" s="22">
        <f t="shared" si="10"/>
        <v>2</v>
      </c>
      <c r="AD50" s="66"/>
      <c r="AE50" s="66"/>
      <c r="AF50" s="66"/>
      <c r="AG50" s="66"/>
    </row>
    <row r="51" spans="1:33" ht="14.25">
      <c r="A51" s="23" t="s">
        <v>168</v>
      </c>
      <c r="B51" s="24">
        <f t="shared" si="0"/>
        <v>0</v>
      </c>
      <c r="C51" s="25">
        <v>43</v>
      </c>
      <c r="D51" s="66"/>
      <c r="E51" s="66"/>
      <c r="F51" s="66"/>
      <c r="G51" s="66"/>
      <c r="H51" s="66"/>
      <c r="I51" s="66"/>
      <c r="J51" s="66"/>
      <c r="K51" s="66"/>
      <c r="L51" s="66"/>
      <c r="M51" s="66"/>
      <c r="N51" s="66"/>
      <c r="O51" s="66"/>
      <c r="P51" s="66"/>
      <c r="Q51" s="66"/>
      <c r="R51" s="66"/>
      <c r="S51" s="66"/>
      <c r="T51" s="22">
        <f t="shared" si="1"/>
        <v>2</v>
      </c>
      <c r="U51" s="22">
        <f t="shared" si="2"/>
        <v>2</v>
      </c>
      <c r="V51" s="22">
        <f t="shared" si="3"/>
        <v>2</v>
      </c>
      <c r="W51" s="22">
        <f t="shared" si="4"/>
        <v>2</v>
      </c>
      <c r="X51" s="22">
        <f t="shared" si="5"/>
        <v>2</v>
      </c>
      <c r="Y51" s="22">
        <f t="shared" si="6"/>
        <v>2</v>
      </c>
      <c r="Z51" s="22">
        <f t="shared" si="7"/>
        <v>2</v>
      </c>
      <c r="AA51" s="22">
        <f t="shared" si="8"/>
        <v>2</v>
      </c>
      <c r="AB51" s="22">
        <f t="shared" si="9"/>
        <v>2</v>
      </c>
      <c r="AC51" s="22">
        <f t="shared" si="10"/>
        <v>2</v>
      </c>
      <c r="AD51" s="66"/>
      <c r="AE51" s="66"/>
      <c r="AF51" s="66"/>
      <c r="AG51" s="66"/>
    </row>
    <row r="52" spans="1:33" ht="14.25">
      <c r="A52" s="23" t="s">
        <v>169</v>
      </c>
      <c r="B52" s="24">
        <f t="shared" si="0"/>
        <v>0</v>
      </c>
      <c r="C52" s="25">
        <v>44</v>
      </c>
      <c r="D52" s="66"/>
      <c r="E52" s="66"/>
      <c r="F52" s="66"/>
      <c r="G52" s="66"/>
      <c r="H52" s="66"/>
      <c r="I52" s="66"/>
      <c r="J52" s="66"/>
      <c r="K52" s="66"/>
      <c r="L52" s="66"/>
      <c r="M52" s="66"/>
      <c r="N52" s="66"/>
      <c r="O52" s="66"/>
      <c r="P52" s="66"/>
      <c r="Q52" s="66"/>
      <c r="R52" s="66"/>
      <c r="S52" s="66"/>
      <c r="T52" s="22">
        <f t="shared" si="1"/>
        <v>2</v>
      </c>
      <c r="U52" s="22">
        <f t="shared" si="2"/>
        <v>2</v>
      </c>
      <c r="V52" s="22">
        <f t="shared" si="3"/>
        <v>2</v>
      </c>
      <c r="W52" s="22">
        <f t="shared" si="4"/>
        <v>2</v>
      </c>
      <c r="X52" s="22">
        <f t="shared" si="5"/>
        <v>2</v>
      </c>
      <c r="Y52" s="22">
        <f t="shared" si="6"/>
        <v>2</v>
      </c>
      <c r="Z52" s="22">
        <f t="shared" si="7"/>
        <v>2</v>
      </c>
      <c r="AA52" s="22">
        <f t="shared" si="8"/>
        <v>2</v>
      </c>
      <c r="AB52" s="22">
        <f t="shared" si="9"/>
        <v>2</v>
      </c>
      <c r="AC52" s="22">
        <f t="shared" si="10"/>
        <v>2</v>
      </c>
      <c r="AD52" s="66"/>
      <c r="AE52" s="66"/>
      <c r="AF52" s="66"/>
      <c r="AG52" s="66"/>
    </row>
    <row r="53" spans="1:33" ht="14.25">
      <c r="A53" s="23" t="s">
        <v>170</v>
      </c>
      <c r="B53" s="24">
        <f t="shared" si="0"/>
        <v>0</v>
      </c>
      <c r="C53" s="25">
        <v>45</v>
      </c>
      <c r="D53" s="66"/>
      <c r="E53" s="66"/>
      <c r="F53" s="66"/>
      <c r="G53" s="66"/>
      <c r="H53" s="66"/>
      <c r="I53" s="66"/>
      <c r="J53" s="66"/>
      <c r="K53" s="66"/>
      <c r="L53" s="66"/>
      <c r="M53" s="66"/>
      <c r="N53" s="66"/>
      <c r="O53" s="66"/>
      <c r="P53" s="66"/>
      <c r="Q53" s="66"/>
      <c r="R53" s="66"/>
      <c r="S53" s="66"/>
      <c r="T53" s="22">
        <f t="shared" si="1"/>
        <v>2</v>
      </c>
      <c r="U53" s="22">
        <f t="shared" si="2"/>
        <v>2</v>
      </c>
      <c r="V53" s="22">
        <f t="shared" si="3"/>
        <v>2</v>
      </c>
      <c r="W53" s="22">
        <f t="shared" si="4"/>
        <v>2</v>
      </c>
      <c r="X53" s="22">
        <f t="shared" si="5"/>
        <v>2</v>
      </c>
      <c r="Y53" s="22">
        <f t="shared" si="6"/>
        <v>2</v>
      </c>
      <c r="Z53" s="22">
        <f t="shared" si="7"/>
        <v>2</v>
      </c>
      <c r="AA53" s="22">
        <f t="shared" si="8"/>
        <v>2</v>
      </c>
      <c r="AB53" s="22">
        <f t="shared" si="9"/>
        <v>2</v>
      </c>
      <c r="AC53" s="22">
        <f t="shared" si="10"/>
        <v>2</v>
      </c>
      <c r="AD53" s="66"/>
      <c r="AE53" s="66"/>
      <c r="AF53" s="66"/>
      <c r="AG53" s="66"/>
    </row>
    <row r="54" spans="1:33" ht="14.25">
      <c r="A54" s="23" t="s">
        <v>171</v>
      </c>
      <c r="B54" s="24">
        <f t="shared" si="0"/>
        <v>0</v>
      </c>
      <c r="C54" s="25">
        <v>46</v>
      </c>
      <c r="D54" s="66"/>
      <c r="E54" s="66"/>
      <c r="F54" s="66"/>
      <c r="G54" s="66"/>
      <c r="H54" s="66"/>
      <c r="I54" s="66"/>
      <c r="J54" s="66"/>
      <c r="K54" s="66"/>
      <c r="L54" s="66"/>
      <c r="M54" s="66"/>
      <c r="N54" s="66"/>
      <c r="O54" s="66"/>
      <c r="P54" s="66"/>
      <c r="Q54" s="66"/>
      <c r="R54" s="66"/>
      <c r="S54" s="66"/>
      <c r="T54" s="22">
        <f t="shared" si="1"/>
        <v>2</v>
      </c>
      <c r="U54" s="22">
        <f t="shared" si="2"/>
        <v>2</v>
      </c>
      <c r="V54" s="22">
        <f t="shared" si="3"/>
        <v>2</v>
      </c>
      <c r="W54" s="22">
        <f t="shared" si="4"/>
        <v>2</v>
      </c>
      <c r="X54" s="22">
        <f t="shared" si="5"/>
        <v>2</v>
      </c>
      <c r="Y54" s="22">
        <f t="shared" si="6"/>
        <v>2</v>
      </c>
      <c r="Z54" s="22">
        <f t="shared" si="7"/>
        <v>2</v>
      </c>
      <c r="AA54" s="22">
        <f t="shared" si="8"/>
        <v>2</v>
      </c>
      <c r="AB54" s="22">
        <f t="shared" si="9"/>
        <v>2</v>
      </c>
      <c r="AC54" s="22">
        <f t="shared" si="10"/>
        <v>2</v>
      </c>
      <c r="AD54" s="66"/>
      <c r="AE54" s="66"/>
      <c r="AF54" s="66"/>
      <c r="AG54" s="66"/>
    </row>
    <row r="55" spans="1:33" ht="14.25">
      <c r="A55" s="23" t="s">
        <v>172</v>
      </c>
      <c r="B55" s="24">
        <f t="shared" si="0"/>
        <v>0</v>
      </c>
      <c r="C55" s="25">
        <v>47</v>
      </c>
      <c r="D55" s="66"/>
      <c r="E55" s="66"/>
      <c r="F55" s="66"/>
      <c r="G55" s="66"/>
      <c r="H55" s="66"/>
      <c r="I55" s="66"/>
      <c r="J55" s="66"/>
      <c r="K55" s="66"/>
      <c r="L55" s="66"/>
      <c r="M55" s="66"/>
      <c r="N55" s="66"/>
      <c r="O55" s="66"/>
      <c r="P55" s="66"/>
      <c r="Q55" s="66"/>
      <c r="R55" s="66"/>
      <c r="S55" s="66"/>
      <c r="T55" s="22">
        <f t="shared" si="1"/>
        <v>2</v>
      </c>
      <c r="U55" s="22">
        <f t="shared" si="2"/>
        <v>2</v>
      </c>
      <c r="V55" s="22">
        <f t="shared" si="3"/>
        <v>2</v>
      </c>
      <c r="W55" s="22">
        <f t="shared" si="4"/>
        <v>2</v>
      </c>
      <c r="X55" s="22">
        <f t="shared" si="5"/>
        <v>2</v>
      </c>
      <c r="Y55" s="22">
        <f t="shared" si="6"/>
        <v>2</v>
      </c>
      <c r="Z55" s="22">
        <f t="shared" si="7"/>
        <v>2</v>
      </c>
      <c r="AA55" s="22">
        <f t="shared" si="8"/>
        <v>2</v>
      </c>
      <c r="AB55" s="22">
        <f t="shared" si="9"/>
        <v>2</v>
      </c>
      <c r="AC55" s="22">
        <f t="shared" si="10"/>
        <v>2</v>
      </c>
      <c r="AD55" s="66"/>
      <c r="AE55" s="66"/>
      <c r="AF55" s="66"/>
      <c r="AG55" s="66"/>
    </row>
    <row r="56" spans="1:33" ht="14.25">
      <c r="A56" s="23" t="s">
        <v>173</v>
      </c>
      <c r="B56" s="24">
        <f t="shared" si="0"/>
        <v>0</v>
      </c>
      <c r="C56" s="25">
        <v>48</v>
      </c>
      <c r="D56" s="66"/>
      <c r="E56" s="66"/>
      <c r="F56" s="66"/>
      <c r="G56" s="66"/>
      <c r="H56" s="66"/>
      <c r="I56" s="66"/>
      <c r="J56" s="66"/>
      <c r="K56" s="66"/>
      <c r="L56" s="66"/>
      <c r="M56" s="66"/>
      <c r="N56" s="66"/>
      <c r="O56" s="66"/>
      <c r="P56" s="66"/>
      <c r="Q56" s="66"/>
      <c r="R56" s="66"/>
      <c r="S56" s="66"/>
      <c r="T56" s="22">
        <f t="shared" si="1"/>
        <v>2</v>
      </c>
      <c r="U56" s="22">
        <f t="shared" si="2"/>
        <v>2</v>
      </c>
      <c r="V56" s="22">
        <f t="shared" si="3"/>
        <v>2</v>
      </c>
      <c r="W56" s="22">
        <f t="shared" si="4"/>
        <v>2</v>
      </c>
      <c r="X56" s="22">
        <f t="shared" si="5"/>
        <v>2</v>
      </c>
      <c r="Y56" s="22">
        <f t="shared" si="6"/>
        <v>2</v>
      </c>
      <c r="Z56" s="22">
        <f t="shared" si="7"/>
        <v>2</v>
      </c>
      <c r="AA56" s="22">
        <f t="shared" si="8"/>
        <v>2</v>
      </c>
      <c r="AB56" s="22">
        <f t="shared" si="9"/>
        <v>2</v>
      </c>
      <c r="AC56" s="22">
        <f t="shared" si="10"/>
        <v>2</v>
      </c>
      <c r="AD56" s="66"/>
      <c r="AE56" s="66"/>
      <c r="AF56" s="66"/>
      <c r="AG56" s="66"/>
    </row>
    <row r="57" spans="1:33" ht="14.25">
      <c r="A57" s="23" t="s">
        <v>174</v>
      </c>
      <c r="B57" s="24">
        <f t="shared" si="0"/>
        <v>0</v>
      </c>
      <c r="C57" s="25">
        <v>49</v>
      </c>
      <c r="D57" s="66"/>
      <c r="E57" s="66"/>
      <c r="F57" s="66"/>
      <c r="G57" s="66"/>
      <c r="H57" s="66"/>
      <c r="I57" s="66"/>
      <c r="J57" s="66"/>
      <c r="K57" s="66"/>
      <c r="L57" s="66"/>
      <c r="M57" s="66"/>
      <c r="N57" s="66"/>
      <c r="O57" s="66"/>
      <c r="P57" s="66"/>
      <c r="Q57" s="66"/>
      <c r="R57" s="66"/>
      <c r="S57" s="66"/>
      <c r="T57" s="22">
        <f t="shared" si="1"/>
        <v>2</v>
      </c>
      <c r="U57" s="22">
        <f t="shared" si="2"/>
        <v>2</v>
      </c>
      <c r="V57" s="22">
        <f t="shared" si="3"/>
        <v>2</v>
      </c>
      <c r="W57" s="22">
        <f t="shared" si="4"/>
        <v>2</v>
      </c>
      <c r="X57" s="22">
        <f t="shared" si="5"/>
        <v>2</v>
      </c>
      <c r="Y57" s="22">
        <f t="shared" si="6"/>
        <v>2</v>
      </c>
      <c r="Z57" s="22">
        <f t="shared" si="7"/>
        <v>2</v>
      </c>
      <c r="AA57" s="22">
        <f t="shared" si="8"/>
        <v>2</v>
      </c>
      <c r="AB57" s="22">
        <f t="shared" si="9"/>
        <v>2</v>
      </c>
      <c r="AC57" s="22">
        <f t="shared" si="10"/>
        <v>2</v>
      </c>
      <c r="AD57" s="66"/>
      <c r="AE57" s="66"/>
      <c r="AF57" s="66"/>
      <c r="AG57" s="66"/>
    </row>
    <row r="58" spans="1:33" ht="14.25">
      <c r="A58" s="23" t="s">
        <v>175</v>
      </c>
      <c r="B58" s="24">
        <f t="shared" si="0"/>
        <v>0</v>
      </c>
      <c r="C58" s="25">
        <v>50</v>
      </c>
      <c r="D58" s="66"/>
      <c r="E58" s="66"/>
      <c r="F58" s="66"/>
      <c r="G58" s="66"/>
      <c r="H58" s="66"/>
      <c r="I58" s="66"/>
      <c r="J58" s="66"/>
      <c r="K58" s="66"/>
      <c r="L58" s="66"/>
      <c r="M58" s="66"/>
      <c r="N58" s="66"/>
      <c r="O58" s="66"/>
      <c r="P58" s="66"/>
      <c r="Q58" s="66"/>
      <c r="R58" s="66"/>
      <c r="S58" s="66"/>
      <c r="T58" s="22">
        <f t="shared" si="1"/>
        <v>2</v>
      </c>
      <c r="U58" s="22">
        <f t="shared" si="2"/>
        <v>2</v>
      </c>
      <c r="V58" s="22">
        <f t="shared" si="3"/>
        <v>2</v>
      </c>
      <c r="W58" s="22">
        <f t="shared" si="4"/>
        <v>2</v>
      </c>
      <c r="X58" s="22">
        <f t="shared" si="5"/>
        <v>2</v>
      </c>
      <c r="Y58" s="22">
        <f t="shared" si="6"/>
        <v>2</v>
      </c>
      <c r="Z58" s="22">
        <f t="shared" si="7"/>
        <v>2</v>
      </c>
      <c r="AA58" s="22">
        <f t="shared" si="8"/>
        <v>2</v>
      </c>
      <c r="AB58" s="22">
        <f t="shared" si="9"/>
        <v>2</v>
      </c>
      <c r="AC58" s="22">
        <f t="shared" si="10"/>
        <v>2</v>
      </c>
      <c r="AD58" s="66"/>
      <c r="AE58" s="66"/>
      <c r="AF58" s="66"/>
      <c r="AG58" s="66"/>
    </row>
    <row r="59" spans="1:33" ht="14.25">
      <c r="A59" s="23" t="s">
        <v>176</v>
      </c>
      <c r="B59" s="24">
        <f t="shared" si="0"/>
        <v>0</v>
      </c>
      <c r="C59" s="25">
        <v>51</v>
      </c>
      <c r="D59" s="66"/>
      <c r="E59" s="66"/>
      <c r="F59" s="66"/>
      <c r="G59" s="66"/>
      <c r="H59" s="66"/>
      <c r="I59" s="66"/>
      <c r="J59" s="66"/>
      <c r="K59" s="66"/>
      <c r="L59" s="66"/>
      <c r="M59" s="66"/>
      <c r="N59" s="66"/>
      <c r="O59" s="66"/>
      <c r="P59" s="66"/>
      <c r="Q59" s="66"/>
      <c r="R59" s="66"/>
      <c r="S59" s="66"/>
      <c r="T59" s="22">
        <f t="shared" si="1"/>
        <v>2</v>
      </c>
      <c r="U59" s="22">
        <f t="shared" si="2"/>
        <v>2</v>
      </c>
      <c r="V59" s="22">
        <f t="shared" si="3"/>
        <v>2</v>
      </c>
      <c r="W59" s="22">
        <f t="shared" si="4"/>
        <v>2</v>
      </c>
      <c r="X59" s="22">
        <f t="shared" si="5"/>
        <v>2</v>
      </c>
      <c r="Y59" s="22">
        <f t="shared" si="6"/>
        <v>2</v>
      </c>
      <c r="Z59" s="22">
        <f t="shared" si="7"/>
        <v>2</v>
      </c>
      <c r="AA59" s="22">
        <f t="shared" si="8"/>
        <v>2</v>
      </c>
      <c r="AB59" s="22">
        <f t="shared" si="9"/>
        <v>2</v>
      </c>
      <c r="AC59" s="22">
        <f t="shared" si="10"/>
        <v>2</v>
      </c>
      <c r="AD59" s="66"/>
      <c r="AE59" s="66"/>
      <c r="AF59" s="66"/>
      <c r="AG59" s="66"/>
    </row>
    <row r="60" spans="1:33" ht="14.25">
      <c r="A60" s="23" t="s">
        <v>177</v>
      </c>
      <c r="B60" s="24">
        <f t="shared" si="0"/>
        <v>0</v>
      </c>
      <c r="C60" s="25">
        <v>52</v>
      </c>
      <c r="D60" s="66"/>
      <c r="E60" s="66"/>
      <c r="F60" s="66"/>
      <c r="G60" s="66"/>
      <c r="H60" s="66"/>
      <c r="I60" s="66"/>
      <c r="J60" s="66"/>
      <c r="K60" s="66"/>
      <c r="L60" s="66"/>
      <c r="M60" s="66"/>
      <c r="N60" s="66"/>
      <c r="O60" s="66"/>
      <c r="P60" s="66"/>
      <c r="Q60" s="66"/>
      <c r="R60" s="66"/>
      <c r="S60" s="66"/>
      <c r="T60" s="22">
        <f t="shared" si="1"/>
        <v>2</v>
      </c>
      <c r="U60" s="22">
        <f t="shared" si="2"/>
        <v>2</v>
      </c>
      <c r="V60" s="22">
        <f t="shared" si="3"/>
        <v>2</v>
      </c>
      <c r="W60" s="22">
        <f t="shared" si="4"/>
        <v>2</v>
      </c>
      <c r="X60" s="22">
        <f t="shared" si="5"/>
        <v>2</v>
      </c>
      <c r="Y60" s="22">
        <f t="shared" si="6"/>
        <v>2</v>
      </c>
      <c r="Z60" s="22">
        <f t="shared" si="7"/>
        <v>2</v>
      </c>
      <c r="AA60" s="22">
        <f t="shared" si="8"/>
        <v>2</v>
      </c>
      <c r="AB60" s="22">
        <f t="shared" si="9"/>
        <v>2</v>
      </c>
      <c r="AC60" s="22">
        <f t="shared" si="10"/>
        <v>2</v>
      </c>
      <c r="AD60" s="66"/>
      <c r="AE60" s="66"/>
      <c r="AF60" s="66"/>
      <c r="AG60" s="66"/>
    </row>
    <row r="61" spans="1:33" ht="14.25">
      <c r="A61" s="23" t="s">
        <v>178</v>
      </c>
      <c r="B61" s="24">
        <f t="shared" si="0"/>
        <v>0</v>
      </c>
      <c r="C61" s="25">
        <v>53</v>
      </c>
      <c r="D61" s="66"/>
      <c r="E61" s="66"/>
      <c r="F61" s="66"/>
      <c r="G61" s="66"/>
      <c r="H61" s="66"/>
      <c r="I61" s="66"/>
      <c r="J61" s="66"/>
      <c r="K61" s="66"/>
      <c r="L61" s="66"/>
      <c r="M61" s="66"/>
      <c r="N61" s="66"/>
      <c r="O61" s="66"/>
      <c r="P61" s="66"/>
      <c r="Q61" s="66"/>
      <c r="R61" s="66"/>
      <c r="S61" s="66"/>
      <c r="T61" s="22">
        <f t="shared" si="1"/>
        <v>2</v>
      </c>
      <c r="U61" s="22">
        <f t="shared" si="2"/>
        <v>2</v>
      </c>
      <c r="V61" s="22">
        <f t="shared" si="3"/>
        <v>2</v>
      </c>
      <c r="W61" s="22">
        <f t="shared" si="4"/>
        <v>2</v>
      </c>
      <c r="X61" s="22">
        <f t="shared" si="5"/>
        <v>2</v>
      </c>
      <c r="Y61" s="22">
        <f t="shared" si="6"/>
        <v>2</v>
      </c>
      <c r="Z61" s="22">
        <f t="shared" si="7"/>
        <v>2</v>
      </c>
      <c r="AA61" s="22">
        <f t="shared" si="8"/>
        <v>2</v>
      </c>
      <c r="AB61" s="22">
        <f t="shared" si="9"/>
        <v>2</v>
      </c>
      <c r="AC61" s="22">
        <f t="shared" si="10"/>
        <v>2</v>
      </c>
      <c r="AD61" s="66"/>
      <c r="AE61" s="66"/>
      <c r="AF61" s="66"/>
      <c r="AG61" s="66"/>
    </row>
    <row r="62" spans="1:33" ht="14.25">
      <c r="A62" s="23" t="s">
        <v>179</v>
      </c>
      <c r="B62" s="24">
        <f t="shared" si="0"/>
        <v>0</v>
      </c>
      <c r="C62" s="25">
        <v>54</v>
      </c>
      <c r="D62" s="66"/>
      <c r="E62" s="66"/>
      <c r="F62" s="66"/>
      <c r="G62" s="66"/>
      <c r="H62" s="66"/>
      <c r="I62" s="66"/>
      <c r="J62" s="66"/>
      <c r="K62" s="66"/>
      <c r="L62" s="66"/>
      <c r="M62" s="66"/>
      <c r="N62" s="66"/>
      <c r="O62" s="66"/>
      <c r="P62" s="66"/>
      <c r="Q62" s="66"/>
      <c r="R62" s="66"/>
      <c r="S62" s="66"/>
      <c r="T62" s="22">
        <f t="shared" si="1"/>
        <v>2</v>
      </c>
      <c r="U62" s="22">
        <f t="shared" si="2"/>
        <v>2</v>
      </c>
      <c r="V62" s="22">
        <f t="shared" si="3"/>
        <v>2</v>
      </c>
      <c r="W62" s="22">
        <f t="shared" si="4"/>
        <v>2</v>
      </c>
      <c r="X62" s="22">
        <f t="shared" si="5"/>
        <v>2</v>
      </c>
      <c r="Y62" s="22">
        <f t="shared" si="6"/>
        <v>2</v>
      </c>
      <c r="Z62" s="22">
        <f t="shared" si="7"/>
        <v>2</v>
      </c>
      <c r="AA62" s="22">
        <f t="shared" si="8"/>
        <v>2</v>
      </c>
      <c r="AB62" s="22">
        <f t="shared" si="9"/>
        <v>2</v>
      </c>
      <c r="AC62" s="22">
        <f t="shared" si="10"/>
        <v>2</v>
      </c>
      <c r="AD62" s="66"/>
      <c r="AE62" s="66"/>
      <c r="AF62" s="66"/>
      <c r="AG62" s="66"/>
    </row>
    <row r="63" spans="1:33" ht="14.25">
      <c r="A63" s="23" t="s">
        <v>180</v>
      </c>
      <c r="B63" s="24">
        <f t="shared" si="0"/>
        <v>0</v>
      </c>
      <c r="C63" s="25">
        <v>55</v>
      </c>
      <c r="D63" s="66"/>
      <c r="E63" s="66"/>
      <c r="F63" s="66"/>
      <c r="G63" s="66"/>
      <c r="H63" s="66"/>
      <c r="I63" s="66"/>
      <c r="J63" s="66"/>
      <c r="K63" s="66"/>
      <c r="L63" s="66"/>
      <c r="M63" s="66"/>
      <c r="N63" s="66"/>
      <c r="O63" s="66"/>
      <c r="P63" s="66"/>
      <c r="Q63" s="66"/>
      <c r="R63" s="66"/>
      <c r="S63" s="66"/>
      <c r="T63" s="22">
        <f t="shared" si="1"/>
        <v>2</v>
      </c>
      <c r="U63" s="22">
        <f t="shared" si="2"/>
        <v>2</v>
      </c>
      <c r="V63" s="22">
        <f t="shared" si="3"/>
        <v>2</v>
      </c>
      <c r="W63" s="22">
        <f t="shared" si="4"/>
        <v>2</v>
      </c>
      <c r="X63" s="22">
        <f t="shared" si="5"/>
        <v>2</v>
      </c>
      <c r="Y63" s="22">
        <f t="shared" si="6"/>
        <v>2</v>
      </c>
      <c r="Z63" s="22">
        <f t="shared" si="7"/>
        <v>2</v>
      </c>
      <c r="AA63" s="22">
        <f t="shared" si="8"/>
        <v>2</v>
      </c>
      <c r="AB63" s="22">
        <f t="shared" si="9"/>
        <v>2</v>
      </c>
      <c r="AC63" s="22">
        <f t="shared" si="10"/>
        <v>2</v>
      </c>
      <c r="AD63" s="66"/>
      <c r="AE63" s="66"/>
      <c r="AF63" s="66"/>
      <c r="AG63" s="66"/>
    </row>
    <row r="64" spans="1:33" ht="14.25">
      <c r="A64" s="23" t="s">
        <v>181</v>
      </c>
      <c r="B64" s="24">
        <f t="shared" si="0"/>
        <v>0</v>
      </c>
      <c r="C64" s="25">
        <v>56</v>
      </c>
      <c r="D64" s="66"/>
      <c r="E64" s="66"/>
      <c r="F64" s="66"/>
      <c r="G64" s="66"/>
      <c r="H64" s="66"/>
      <c r="I64" s="66"/>
      <c r="J64" s="66"/>
      <c r="K64" s="66"/>
      <c r="L64" s="66"/>
      <c r="M64" s="66"/>
      <c r="N64" s="66"/>
      <c r="O64" s="66"/>
      <c r="P64" s="66"/>
      <c r="Q64" s="66"/>
      <c r="R64" s="66"/>
      <c r="S64" s="66"/>
      <c r="T64" s="22">
        <f t="shared" si="1"/>
        <v>2</v>
      </c>
      <c r="U64" s="22">
        <f t="shared" si="2"/>
        <v>2</v>
      </c>
      <c r="V64" s="22">
        <f t="shared" si="3"/>
        <v>2</v>
      </c>
      <c r="W64" s="22">
        <f t="shared" si="4"/>
        <v>2</v>
      </c>
      <c r="X64" s="22">
        <f t="shared" si="5"/>
        <v>2</v>
      </c>
      <c r="Y64" s="22">
        <f t="shared" si="6"/>
        <v>2</v>
      </c>
      <c r="Z64" s="22">
        <f t="shared" si="7"/>
        <v>2</v>
      </c>
      <c r="AA64" s="22">
        <f t="shared" si="8"/>
        <v>2</v>
      </c>
      <c r="AB64" s="22">
        <f t="shared" si="9"/>
        <v>2</v>
      </c>
      <c r="AC64" s="22">
        <f t="shared" si="10"/>
        <v>2</v>
      </c>
      <c r="AD64" s="66"/>
      <c r="AE64" s="66"/>
      <c r="AF64" s="66"/>
      <c r="AG64" s="66"/>
    </row>
    <row r="65" spans="1:33" ht="14.25">
      <c r="A65" s="23" t="s">
        <v>182</v>
      </c>
      <c r="B65" s="24">
        <f t="shared" si="0"/>
        <v>0</v>
      </c>
      <c r="C65" s="25">
        <v>57</v>
      </c>
      <c r="D65" s="66"/>
      <c r="E65" s="66"/>
      <c r="F65" s="66"/>
      <c r="G65" s="66"/>
      <c r="H65" s="66"/>
      <c r="I65" s="66"/>
      <c r="J65" s="66"/>
      <c r="K65" s="66"/>
      <c r="L65" s="66"/>
      <c r="M65" s="66"/>
      <c r="N65" s="66"/>
      <c r="O65" s="66"/>
      <c r="P65" s="66"/>
      <c r="Q65" s="66"/>
      <c r="R65" s="66"/>
      <c r="S65" s="66"/>
      <c r="T65" s="22">
        <f t="shared" si="1"/>
        <v>2</v>
      </c>
      <c r="U65" s="22">
        <f t="shared" si="2"/>
        <v>2</v>
      </c>
      <c r="V65" s="22">
        <f t="shared" si="3"/>
        <v>2</v>
      </c>
      <c r="W65" s="22">
        <f t="shared" si="4"/>
        <v>2</v>
      </c>
      <c r="X65" s="22">
        <f t="shared" si="5"/>
        <v>2</v>
      </c>
      <c r="Y65" s="22">
        <f t="shared" si="6"/>
        <v>2</v>
      </c>
      <c r="Z65" s="22">
        <f t="shared" si="7"/>
        <v>2</v>
      </c>
      <c r="AA65" s="22">
        <f t="shared" si="8"/>
        <v>2</v>
      </c>
      <c r="AB65" s="22">
        <f t="shared" si="9"/>
        <v>2</v>
      </c>
      <c r="AC65" s="22">
        <f t="shared" si="10"/>
        <v>2</v>
      </c>
      <c r="AD65" s="66"/>
      <c r="AE65" s="66"/>
      <c r="AF65" s="66"/>
      <c r="AG65" s="66"/>
    </row>
    <row r="66" spans="1:33" ht="14.25">
      <c r="A66" s="23" t="s">
        <v>183</v>
      </c>
      <c r="B66" s="24">
        <f t="shared" si="0"/>
        <v>0</v>
      </c>
      <c r="C66" s="25">
        <v>58</v>
      </c>
      <c r="D66" s="66"/>
      <c r="E66" s="66"/>
      <c r="F66" s="66"/>
      <c r="G66" s="66"/>
      <c r="H66" s="66"/>
      <c r="I66" s="66"/>
      <c r="J66" s="66"/>
      <c r="K66" s="66"/>
      <c r="L66" s="66"/>
      <c r="M66" s="66"/>
      <c r="N66" s="66"/>
      <c r="O66" s="66"/>
      <c r="P66" s="66"/>
      <c r="Q66" s="66"/>
      <c r="R66" s="66"/>
      <c r="S66" s="66"/>
      <c r="T66" s="22">
        <f t="shared" si="1"/>
        <v>2</v>
      </c>
      <c r="U66" s="22">
        <f t="shared" si="2"/>
        <v>2</v>
      </c>
      <c r="V66" s="22">
        <f t="shared" si="3"/>
        <v>2</v>
      </c>
      <c r="W66" s="22">
        <f t="shared" si="4"/>
        <v>2</v>
      </c>
      <c r="X66" s="22">
        <f t="shared" si="5"/>
        <v>2</v>
      </c>
      <c r="Y66" s="22">
        <f t="shared" si="6"/>
        <v>2</v>
      </c>
      <c r="Z66" s="22">
        <f t="shared" si="7"/>
        <v>2</v>
      </c>
      <c r="AA66" s="22">
        <f t="shared" si="8"/>
        <v>2</v>
      </c>
      <c r="AB66" s="22">
        <f t="shared" si="9"/>
        <v>2</v>
      </c>
      <c r="AC66" s="22">
        <f t="shared" si="10"/>
        <v>2</v>
      </c>
      <c r="AD66" s="66"/>
      <c r="AE66" s="66"/>
      <c r="AF66" s="66"/>
      <c r="AG66" s="66"/>
    </row>
    <row r="67" spans="1:33" ht="14.25">
      <c r="A67" s="23" t="s">
        <v>184</v>
      </c>
      <c r="B67" s="24">
        <f t="shared" si="0"/>
        <v>0</v>
      </c>
      <c r="C67" s="25">
        <v>59</v>
      </c>
      <c r="D67" s="66"/>
      <c r="E67" s="66"/>
      <c r="F67" s="66"/>
      <c r="G67" s="66"/>
      <c r="H67" s="66"/>
      <c r="I67" s="66"/>
      <c r="J67" s="66"/>
      <c r="K67" s="66"/>
      <c r="L67" s="66"/>
      <c r="M67" s="66"/>
      <c r="N67" s="66"/>
      <c r="O67" s="66"/>
      <c r="P67" s="66"/>
      <c r="Q67" s="66"/>
      <c r="R67" s="66"/>
      <c r="S67" s="66"/>
      <c r="T67" s="22">
        <f t="shared" si="1"/>
        <v>2</v>
      </c>
      <c r="U67" s="22">
        <f t="shared" si="2"/>
        <v>2</v>
      </c>
      <c r="V67" s="22">
        <f t="shared" si="3"/>
        <v>2</v>
      </c>
      <c r="W67" s="22">
        <f t="shared" si="4"/>
        <v>2</v>
      </c>
      <c r="X67" s="22">
        <f t="shared" si="5"/>
        <v>2</v>
      </c>
      <c r="Y67" s="22">
        <f t="shared" si="6"/>
        <v>2</v>
      </c>
      <c r="Z67" s="22">
        <f t="shared" si="7"/>
        <v>2</v>
      </c>
      <c r="AA67" s="22">
        <f t="shared" si="8"/>
        <v>2</v>
      </c>
      <c r="AB67" s="22">
        <f t="shared" si="9"/>
        <v>2</v>
      </c>
      <c r="AC67" s="22">
        <f t="shared" si="10"/>
        <v>2</v>
      </c>
      <c r="AD67" s="66"/>
      <c r="AE67" s="66"/>
      <c r="AF67" s="66"/>
      <c r="AG67" s="66"/>
    </row>
    <row r="68" spans="1:33" ht="14.25">
      <c r="A68" s="23" t="s">
        <v>185</v>
      </c>
      <c r="B68" s="24">
        <f t="shared" si="0"/>
        <v>0</v>
      </c>
      <c r="C68" s="25">
        <v>60</v>
      </c>
      <c r="D68" s="66"/>
      <c r="E68" s="66"/>
      <c r="F68" s="66"/>
      <c r="G68" s="66"/>
      <c r="H68" s="66"/>
      <c r="I68" s="66"/>
      <c r="J68" s="66"/>
      <c r="K68" s="66"/>
      <c r="L68" s="66"/>
      <c r="M68" s="66"/>
      <c r="N68" s="66"/>
      <c r="O68" s="66"/>
      <c r="P68" s="66"/>
      <c r="Q68" s="66"/>
      <c r="R68" s="66"/>
      <c r="S68" s="66"/>
      <c r="T68" s="22">
        <f t="shared" si="1"/>
        <v>2</v>
      </c>
      <c r="U68" s="22">
        <f t="shared" si="2"/>
        <v>2</v>
      </c>
      <c r="V68" s="22">
        <f t="shared" si="3"/>
        <v>2</v>
      </c>
      <c r="W68" s="22">
        <f t="shared" si="4"/>
        <v>2</v>
      </c>
      <c r="X68" s="22">
        <f t="shared" si="5"/>
        <v>2</v>
      </c>
      <c r="Y68" s="22">
        <f t="shared" si="6"/>
        <v>2</v>
      </c>
      <c r="Z68" s="22">
        <f t="shared" si="7"/>
        <v>2</v>
      </c>
      <c r="AA68" s="22">
        <f t="shared" si="8"/>
        <v>2</v>
      </c>
      <c r="AB68" s="22">
        <f t="shared" si="9"/>
        <v>2</v>
      </c>
      <c r="AC68" s="22">
        <f t="shared" si="10"/>
        <v>2</v>
      </c>
      <c r="AD68" s="66"/>
      <c r="AE68" s="66"/>
      <c r="AF68" s="66"/>
      <c r="AG68" s="66"/>
    </row>
    <row r="69" spans="1:33" ht="14.25">
      <c r="A69" s="23" t="s">
        <v>186</v>
      </c>
      <c r="B69" s="24">
        <f t="shared" si="0"/>
        <v>0</v>
      </c>
      <c r="C69" s="25">
        <v>61</v>
      </c>
      <c r="D69" s="66"/>
      <c r="E69" s="66"/>
      <c r="F69" s="66"/>
      <c r="G69" s="66"/>
      <c r="H69" s="66"/>
      <c r="I69" s="66"/>
      <c r="J69" s="66"/>
      <c r="K69" s="66"/>
      <c r="L69" s="66"/>
      <c r="M69" s="66"/>
      <c r="N69" s="66"/>
      <c r="O69" s="66"/>
      <c r="P69" s="66"/>
      <c r="Q69" s="66"/>
      <c r="R69" s="66"/>
      <c r="S69" s="66"/>
      <c r="T69" s="22">
        <f t="shared" si="1"/>
        <v>2</v>
      </c>
      <c r="U69" s="22">
        <f t="shared" si="2"/>
        <v>2</v>
      </c>
      <c r="V69" s="22">
        <f t="shared" si="3"/>
        <v>2</v>
      </c>
      <c r="W69" s="22">
        <f t="shared" si="4"/>
        <v>2</v>
      </c>
      <c r="X69" s="22">
        <f t="shared" si="5"/>
        <v>2</v>
      </c>
      <c r="Y69" s="22">
        <f t="shared" si="6"/>
        <v>2</v>
      </c>
      <c r="Z69" s="22">
        <f t="shared" si="7"/>
        <v>2</v>
      </c>
      <c r="AA69" s="22">
        <f t="shared" si="8"/>
        <v>2</v>
      </c>
      <c r="AB69" s="22">
        <f t="shared" si="9"/>
        <v>2</v>
      </c>
      <c r="AC69" s="22">
        <f t="shared" si="10"/>
        <v>2</v>
      </c>
      <c r="AD69" s="66"/>
      <c r="AE69" s="66"/>
      <c r="AF69" s="66"/>
      <c r="AG69" s="66"/>
    </row>
    <row r="70" spans="1:33" ht="14.25">
      <c r="A70" s="23" t="s">
        <v>187</v>
      </c>
      <c r="B70" s="24">
        <f t="shared" si="0"/>
        <v>0</v>
      </c>
      <c r="C70" s="25">
        <v>62</v>
      </c>
      <c r="D70" s="66"/>
      <c r="E70" s="66"/>
      <c r="F70" s="66"/>
      <c r="G70" s="66"/>
      <c r="H70" s="66"/>
      <c r="I70" s="66"/>
      <c r="J70" s="66"/>
      <c r="K70" s="66"/>
      <c r="L70" s="66"/>
      <c r="M70" s="66"/>
      <c r="N70" s="66"/>
      <c r="O70" s="66"/>
      <c r="P70" s="66"/>
      <c r="Q70" s="66"/>
      <c r="R70" s="66"/>
      <c r="S70" s="66"/>
      <c r="T70" s="22">
        <f t="shared" si="1"/>
        <v>2</v>
      </c>
      <c r="U70" s="22">
        <f t="shared" si="2"/>
        <v>2</v>
      </c>
      <c r="V70" s="22">
        <f t="shared" si="3"/>
        <v>2</v>
      </c>
      <c r="W70" s="22">
        <f t="shared" si="4"/>
        <v>2</v>
      </c>
      <c r="X70" s="22">
        <f t="shared" si="5"/>
        <v>2</v>
      </c>
      <c r="Y70" s="22">
        <f t="shared" si="6"/>
        <v>2</v>
      </c>
      <c r="Z70" s="22">
        <f t="shared" si="7"/>
        <v>2</v>
      </c>
      <c r="AA70" s="22">
        <f t="shared" si="8"/>
        <v>2</v>
      </c>
      <c r="AB70" s="22">
        <f t="shared" si="9"/>
        <v>2</v>
      </c>
      <c r="AC70" s="22">
        <f t="shared" si="10"/>
        <v>2</v>
      </c>
      <c r="AD70" s="66"/>
      <c r="AE70" s="66"/>
      <c r="AF70" s="66"/>
      <c r="AG70" s="66"/>
    </row>
    <row r="71" spans="1:33" ht="14.25">
      <c r="A71" s="23" t="s">
        <v>188</v>
      </c>
      <c r="B71" s="24">
        <f t="shared" si="0"/>
        <v>0</v>
      </c>
      <c r="C71" s="25">
        <v>63</v>
      </c>
      <c r="D71" s="66"/>
      <c r="E71" s="66"/>
      <c r="F71" s="66"/>
      <c r="G71" s="66"/>
      <c r="H71" s="66"/>
      <c r="I71" s="66"/>
      <c r="J71" s="66"/>
      <c r="K71" s="66"/>
      <c r="L71" s="66"/>
      <c r="M71" s="66"/>
      <c r="N71" s="66"/>
      <c r="O71" s="66"/>
      <c r="P71" s="66"/>
      <c r="Q71" s="66"/>
      <c r="R71" s="66"/>
      <c r="S71" s="66"/>
      <c r="T71" s="22">
        <f t="shared" si="1"/>
        <v>2</v>
      </c>
      <c r="U71" s="22">
        <f t="shared" si="2"/>
        <v>2</v>
      </c>
      <c r="V71" s="22">
        <f t="shared" si="3"/>
        <v>2</v>
      </c>
      <c r="W71" s="22">
        <f t="shared" si="4"/>
        <v>2</v>
      </c>
      <c r="X71" s="22">
        <f t="shared" si="5"/>
        <v>2</v>
      </c>
      <c r="Y71" s="22">
        <f t="shared" si="6"/>
        <v>2</v>
      </c>
      <c r="Z71" s="22">
        <f t="shared" si="7"/>
        <v>2</v>
      </c>
      <c r="AA71" s="22">
        <f t="shared" si="8"/>
        <v>2</v>
      </c>
      <c r="AB71" s="22">
        <f t="shared" si="9"/>
        <v>2</v>
      </c>
      <c r="AC71" s="22">
        <f t="shared" si="10"/>
        <v>2</v>
      </c>
      <c r="AD71" s="66"/>
      <c r="AE71" s="66"/>
      <c r="AF71" s="66"/>
      <c r="AG71" s="66"/>
    </row>
    <row r="72" spans="1:33" ht="14.25">
      <c r="A72" s="23" t="s">
        <v>189</v>
      </c>
      <c r="B72" s="24">
        <f t="shared" si="0"/>
        <v>0</v>
      </c>
      <c r="C72" s="25">
        <v>64</v>
      </c>
      <c r="D72" s="66"/>
      <c r="E72" s="66"/>
      <c r="F72" s="66"/>
      <c r="G72" s="66"/>
      <c r="H72" s="66"/>
      <c r="I72" s="66"/>
      <c r="J72" s="66"/>
      <c r="K72" s="66"/>
      <c r="L72" s="66"/>
      <c r="M72" s="66"/>
      <c r="N72" s="66"/>
      <c r="O72" s="66"/>
      <c r="P72" s="66"/>
      <c r="Q72" s="66"/>
      <c r="R72" s="66"/>
      <c r="S72" s="66"/>
      <c r="T72" s="22">
        <f t="shared" si="1"/>
        <v>2</v>
      </c>
      <c r="U72" s="22">
        <f t="shared" si="2"/>
        <v>2</v>
      </c>
      <c r="V72" s="22">
        <f t="shared" si="3"/>
        <v>2</v>
      </c>
      <c r="W72" s="22">
        <f t="shared" si="4"/>
        <v>2</v>
      </c>
      <c r="X72" s="22">
        <f t="shared" si="5"/>
        <v>2</v>
      </c>
      <c r="Y72" s="22">
        <f t="shared" si="6"/>
        <v>2</v>
      </c>
      <c r="Z72" s="22">
        <f t="shared" si="7"/>
        <v>2</v>
      </c>
      <c r="AA72" s="22">
        <f t="shared" si="8"/>
        <v>2</v>
      </c>
      <c r="AB72" s="22">
        <f t="shared" si="9"/>
        <v>2</v>
      </c>
      <c r="AC72" s="22">
        <f t="shared" si="10"/>
        <v>2</v>
      </c>
      <c r="AD72" s="66"/>
      <c r="AE72" s="66"/>
      <c r="AF72" s="66"/>
      <c r="AG72" s="66"/>
    </row>
    <row r="73" spans="1:33" ht="14.25">
      <c r="A73" s="23" t="s">
        <v>190</v>
      </c>
      <c r="B73" s="24">
        <f aca="true" t="shared" si="11" ref="B73:B88">+$B$2</f>
        <v>0</v>
      </c>
      <c r="C73" s="25">
        <v>65</v>
      </c>
      <c r="D73" s="66"/>
      <c r="E73" s="66"/>
      <c r="F73" s="66"/>
      <c r="G73" s="66"/>
      <c r="H73" s="66"/>
      <c r="I73" s="66"/>
      <c r="J73" s="66"/>
      <c r="K73" s="66"/>
      <c r="L73" s="66"/>
      <c r="M73" s="66"/>
      <c r="N73" s="66"/>
      <c r="O73" s="66"/>
      <c r="P73" s="66"/>
      <c r="Q73" s="66"/>
      <c r="R73" s="66"/>
      <c r="S73" s="66"/>
      <c r="T73" s="22">
        <f t="shared" si="1"/>
        <v>2</v>
      </c>
      <c r="U73" s="22">
        <f t="shared" si="2"/>
        <v>2</v>
      </c>
      <c r="V73" s="22">
        <f t="shared" si="3"/>
        <v>2</v>
      </c>
      <c r="W73" s="22">
        <f t="shared" si="4"/>
        <v>2</v>
      </c>
      <c r="X73" s="22">
        <f t="shared" si="5"/>
        <v>2</v>
      </c>
      <c r="Y73" s="22">
        <f t="shared" si="6"/>
        <v>2</v>
      </c>
      <c r="Z73" s="22">
        <f t="shared" si="7"/>
        <v>2</v>
      </c>
      <c r="AA73" s="22">
        <f t="shared" si="8"/>
        <v>2</v>
      </c>
      <c r="AB73" s="22">
        <f t="shared" si="9"/>
        <v>2</v>
      </c>
      <c r="AC73" s="22">
        <f t="shared" si="10"/>
        <v>2</v>
      </c>
      <c r="AD73" s="66"/>
      <c r="AE73" s="66"/>
      <c r="AF73" s="66"/>
      <c r="AG73" s="66"/>
    </row>
    <row r="74" spans="1:33" ht="14.25">
      <c r="A74" s="23" t="s">
        <v>191</v>
      </c>
      <c r="B74" s="24">
        <f t="shared" si="11"/>
        <v>0</v>
      </c>
      <c r="C74" s="25">
        <v>66</v>
      </c>
      <c r="D74" s="66"/>
      <c r="E74" s="66"/>
      <c r="F74" s="66"/>
      <c r="G74" s="66"/>
      <c r="H74" s="66"/>
      <c r="I74" s="66"/>
      <c r="J74" s="66"/>
      <c r="K74" s="66"/>
      <c r="L74" s="66"/>
      <c r="M74" s="66"/>
      <c r="N74" s="66"/>
      <c r="O74" s="66"/>
      <c r="P74" s="66"/>
      <c r="Q74" s="66"/>
      <c r="R74" s="66"/>
      <c r="S74" s="66"/>
      <c r="T74" s="22">
        <f aca="true" t="shared" si="12" ref="T74:T88">IF(D74=2,1,2)</f>
        <v>2</v>
      </c>
      <c r="U74" s="22">
        <f aca="true" t="shared" si="13" ref="U74:U88">IF(AND(E74=1,OR(F74=1,F74=8),G74=1,H74=1,I74=1,J74=1,K74=1,L74=1,M74=1,N74=1,O74=1,P74=1,Q74=1,R74=1,S74=1),1,2)</f>
        <v>2</v>
      </c>
      <c r="V74" s="22">
        <f aca="true" t="shared" si="14" ref="V74:V88">IF(OR(D74=2,OR(E74=2,F74=2,G74=2,H74=2,I74=2,J74=2,K74=2,L74=2,M74=2,N74=2,O74=2,P74=2,Q74=2,R74=2,S74=2)),1,2)</f>
        <v>2</v>
      </c>
      <c r="W74" s="22">
        <f aca="true" t="shared" si="15" ref="W74:W88">IF(OR(D74=2,AND(E74=2,G74=2,H74=2)),1,2)</f>
        <v>2</v>
      </c>
      <c r="X74" s="22">
        <f aca="true" t="shared" si="16" ref="X74:X88">IF(OR(D74=2,J74=2),1,2)</f>
        <v>2</v>
      </c>
      <c r="Y74" s="22">
        <f aca="true" t="shared" si="17" ref="Y74:Y88">IF(OR(D74=2,OR(I74=2,N74=2,R74=2)),1,2)</f>
        <v>2</v>
      </c>
      <c r="Z74" s="22">
        <f aca="true" t="shared" si="18" ref="Z74:Z88">IF(OR(D74=2,OR(K74=2,O74=2,S74=2)),1,2)</f>
        <v>2</v>
      </c>
      <c r="AA74" s="22">
        <f aca="true" t="shared" si="19" ref="AA74:AA88">IF(OR(D74=2,L74=2),1,2)</f>
        <v>2</v>
      </c>
      <c r="AB74" s="22">
        <f aca="true" t="shared" si="20" ref="AB74:AB88">IF(OR(D74=2,OR(E74=2,M74=2,P74=2)),1,2)</f>
        <v>2</v>
      </c>
      <c r="AC74" s="22">
        <f aca="true" t="shared" si="21" ref="AC74:AC88">IF(OR(D74=2,AND(P74=2,Q74=2,R74=2,S74=2)),1,2)</f>
        <v>2</v>
      </c>
      <c r="AD74" s="66"/>
      <c r="AE74" s="66"/>
      <c r="AF74" s="66"/>
      <c r="AG74" s="66"/>
    </row>
    <row r="75" spans="1:33" ht="14.25">
      <c r="A75" s="23" t="s">
        <v>192</v>
      </c>
      <c r="B75" s="24">
        <f t="shared" si="11"/>
        <v>0</v>
      </c>
      <c r="C75" s="25">
        <v>67</v>
      </c>
      <c r="D75" s="66"/>
      <c r="E75" s="66"/>
      <c r="F75" s="66"/>
      <c r="G75" s="66"/>
      <c r="H75" s="66"/>
      <c r="I75" s="66"/>
      <c r="J75" s="66"/>
      <c r="K75" s="66"/>
      <c r="L75" s="66"/>
      <c r="M75" s="66"/>
      <c r="N75" s="66"/>
      <c r="O75" s="66"/>
      <c r="P75" s="66"/>
      <c r="Q75" s="66"/>
      <c r="R75" s="66"/>
      <c r="S75" s="66"/>
      <c r="T75" s="22">
        <f t="shared" si="12"/>
        <v>2</v>
      </c>
      <c r="U75" s="22">
        <f t="shared" si="13"/>
        <v>2</v>
      </c>
      <c r="V75" s="22">
        <f t="shared" si="14"/>
        <v>2</v>
      </c>
      <c r="W75" s="22">
        <f t="shared" si="15"/>
        <v>2</v>
      </c>
      <c r="X75" s="22">
        <f t="shared" si="16"/>
        <v>2</v>
      </c>
      <c r="Y75" s="22">
        <f t="shared" si="17"/>
        <v>2</v>
      </c>
      <c r="Z75" s="22">
        <f t="shared" si="18"/>
        <v>2</v>
      </c>
      <c r="AA75" s="22">
        <f t="shared" si="19"/>
        <v>2</v>
      </c>
      <c r="AB75" s="22">
        <f t="shared" si="20"/>
        <v>2</v>
      </c>
      <c r="AC75" s="22">
        <f t="shared" si="21"/>
        <v>2</v>
      </c>
      <c r="AD75" s="66"/>
      <c r="AE75" s="66"/>
      <c r="AF75" s="66"/>
      <c r="AG75" s="66"/>
    </row>
    <row r="76" spans="1:33" ht="14.25">
      <c r="A76" s="23" t="s">
        <v>193</v>
      </c>
      <c r="B76" s="24">
        <f t="shared" si="11"/>
        <v>0</v>
      </c>
      <c r="C76" s="25">
        <v>68</v>
      </c>
      <c r="D76" s="66"/>
      <c r="E76" s="66"/>
      <c r="F76" s="66"/>
      <c r="G76" s="66"/>
      <c r="H76" s="66"/>
      <c r="I76" s="66"/>
      <c r="J76" s="66"/>
      <c r="K76" s="66"/>
      <c r="L76" s="66"/>
      <c r="M76" s="66"/>
      <c r="N76" s="66"/>
      <c r="O76" s="66"/>
      <c r="P76" s="66"/>
      <c r="Q76" s="66"/>
      <c r="R76" s="66"/>
      <c r="S76" s="66"/>
      <c r="T76" s="22">
        <f t="shared" si="12"/>
        <v>2</v>
      </c>
      <c r="U76" s="22">
        <f t="shared" si="13"/>
        <v>2</v>
      </c>
      <c r="V76" s="22">
        <f t="shared" si="14"/>
        <v>2</v>
      </c>
      <c r="W76" s="22">
        <f t="shared" si="15"/>
        <v>2</v>
      </c>
      <c r="X76" s="22">
        <f t="shared" si="16"/>
        <v>2</v>
      </c>
      <c r="Y76" s="22">
        <f t="shared" si="17"/>
        <v>2</v>
      </c>
      <c r="Z76" s="22">
        <f t="shared" si="18"/>
        <v>2</v>
      </c>
      <c r="AA76" s="22">
        <f t="shared" si="19"/>
        <v>2</v>
      </c>
      <c r="AB76" s="22">
        <f t="shared" si="20"/>
        <v>2</v>
      </c>
      <c r="AC76" s="22">
        <f t="shared" si="21"/>
        <v>2</v>
      </c>
      <c r="AD76" s="66"/>
      <c r="AE76" s="66"/>
      <c r="AF76" s="66"/>
      <c r="AG76" s="66"/>
    </row>
    <row r="77" spans="1:33" ht="14.25">
      <c r="A77" s="23" t="s">
        <v>194</v>
      </c>
      <c r="B77" s="24">
        <f t="shared" si="11"/>
        <v>0</v>
      </c>
      <c r="C77" s="25">
        <v>69</v>
      </c>
      <c r="D77" s="66"/>
      <c r="E77" s="66"/>
      <c r="F77" s="66"/>
      <c r="G77" s="66"/>
      <c r="H77" s="66"/>
      <c r="I77" s="66"/>
      <c r="J77" s="66"/>
      <c r="K77" s="66"/>
      <c r="L77" s="66"/>
      <c r="M77" s="66"/>
      <c r="N77" s="66"/>
      <c r="O77" s="66"/>
      <c r="P77" s="66"/>
      <c r="Q77" s="66"/>
      <c r="R77" s="66"/>
      <c r="S77" s="66"/>
      <c r="T77" s="22">
        <f t="shared" si="12"/>
        <v>2</v>
      </c>
      <c r="U77" s="22">
        <f t="shared" si="13"/>
        <v>2</v>
      </c>
      <c r="V77" s="22">
        <f t="shared" si="14"/>
        <v>2</v>
      </c>
      <c r="W77" s="22">
        <f t="shared" si="15"/>
        <v>2</v>
      </c>
      <c r="X77" s="22">
        <f t="shared" si="16"/>
        <v>2</v>
      </c>
      <c r="Y77" s="22">
        <f t="shared" si="17"/>
        <v>2</v>
      </c>
      <c r="Z77" s="22">
        <f t="shared" si="18"/>
        <v>2</v>
      </c>
      <c r="AA77" s="22">
        <f t="shared" si="19"/>
        <v>2</v>
      </c>
      <c r="AB77" s="22">
        <f t="shared" si="20"/>
        <v>2</v>
      </c>
      <c r="AC77" s="22">
        <f t="shared" si="21"/>
        <v>2</v>
      </c>
      <c r="AD77" s="66"/>
      <c r="AE77" s="66"/>
      <c r="AF77" s="66"/>
      <c r="AG77" s="66"/>
    </row>
    <row r="78" spans="1:33" ht="14.25">
      <c r="A78" s="23" t="s">
        <v>195</v>
      </c>
      <c r="B78" s="24">
        <f t="shared" si="11"/>
        <v>0</v>
      </c>
      <c r="C78" s="25">
        <v>70</v>
      </c>
      <c r="D78" s="66"/>
      <c r="E78" s="66"/>
      <c r="F78" s="66"/>
      <c r="G78" s="66"/>
      <c r="H78" s="66"/>
      <c r="I78" s="66"/>
      <c r="J78" s="66"/>
      <c r="K78" s="66"/>
      <c r="L78" s="66"/>
      <c r="M78" s="66"/>
      <c r="N78" s="66"/>
      <c r="O78" s="66"/>
      <c r="P78" s="66"/>
      <c r="Q78" s="66"/>
      <c r="R78" s="66"/>
      <c r="S78" s="66"/>
      <c r="T78" s="22">
        <f t="shared" si="12"/>
        <v>2</v>
      </c>
      <c r="U78" s="22">
        <f t="shared" si="13"/>
        <v>2</v>
      </c>
      <c r="V78" s="22">
        <f t="shared" si="14"/>
        <v>2</v>
      </c>
      <c r="W78" s="22">
        <f t="shared" si="15"/>
        <v>2</v>
      </c>
      <c r="X78" s="22">
        <f t="shared" si="16"/>
        <v>2</v>
      </c>
      <c r="Y78" s="22">
        <f t="shared" si="17"/>
        <v>2</v>
      </c>
      <c r="Z78" s="22">
        <f t="shared" si="18"/>
        <v>2</v>
      </c>
      <c r="AA78" s="22">
        <f t="shared" si="19"/>
        <v>2</v>
      </c>
      <c r="AB78" s="22">
        <f t="shared" si="20"/>
        <v>2</v>
      </c>
      <c r="AC78" s="22">
        <f t="shared" si="21"/>
        <v>2</v>
      </c>
      <c r="AD78" s="66"/>
      <c r="AE78" s="66"/>
      <c r="AF78" s="66"/>
      <c r="AG78" s="66"/>
    </row>
    <row r="79" spans="1:33" ht="14.25">
      <c r="A79" s="23" t="s">
        <v>196</v>
      </c>
      <c r="B79" s="24">
        <f t="shared" si="11"/>
        <v>0</v>
      </c>
      <c r="C79" s="25">
        <v>71</v>
      </c>
      <c r="D79" s="66"/>
      <c r="E79" s="66"/>
      <c r="F79" s="66"/>
      <c r="G79" s="66"/>
      <c r="H79" s="66"/>
      <c r="I79" s="66"/>
      <c r="J79" s="66"/>
      <c r="K79" s="66"/>
      <c r="L79" s="66"/>
      <c r="M79" s="66"/>
      <c r="N79" s="66"/>
      <c r="O79" s="66"/>
      <c r="P79" s="66"/>
      <c r="Q79" s="66"/>
      <c r="R79" s="66"/>
      <c r="S79" s="66"/>
      <c r="T79" s="22">
        <f t="shared" si="12"/>
        <v>2</v>
      </c>
      <c r="U79" s="22">
        <f t="shared" si="13"/>
        <v>2</v>
      </c>
      <c r="V79" s="22">
        <f t="shared" si="14"/>
        <v>2</v>
      </c>
      <c r="W79" s="22">
        <f t="shared" si="15"/>
        <v>2</v>
      </c>
      <c r="X79" s="22">
        <f t="shared" si="16"/>
        <v>2</v>
      </c>
      <c r="Y79" s="22">
        <f t="shared" si="17"/>
        <v>2</v>
      </c>
      <c r="Z79" s="22">
        <f t="shared" si="18"/>
        <v>2</v>
      </c>
      <c r="AA79" s="22">
        <f t="shared" si="19"/>
        <v>2</v>
      </c>
      <c r="AB79" s="22">
        <f t="shared" si="20"/>
        <v>2</v>
      </c>
      <c r="AC79" s="22">
        <f t="shared" si="21"/>
        <v>2</v>
      </c>
      <c r="AD79" s="66"/>
      <c r="AE79" s="66"/>
      <c r="AF79" s="66"/>
      <c r="AG79" s="66"/>
    </row>
    <row r="80" spans="1:33" ht="14.25">
      <c r="A80" s="23" t="s">
        <v>197</v>
      </c>
      <c r="B80" s="24">
        <f t="shared" si="11"/>
        <v>0</v>
      </c>
      <c r="C80" s="25">
        <v>72</v>
      </c>
      <c r="D80" s="66"/>
      <c r="E80" s="66"/>
      <c r="F80" s="66"/>
      <c r="G80" s="66"/>
      <c r="H80" s="66"/>
      <c r="I80" s="66"/>
      <c r="J80" s="66"/>
      <c r="K80" s="66"/>
      <c r="L80" s="66"/>
      <c r="M80" s="66"/>
      <c r="N80" s="66"/>
      <c r="O80" s="66"/>
      <c r="P80" s="66"/>
      <c r="Q80" s="66"/>
      <c r="R80" s="66"/>
      <c r="S80" s="66"/>
      <c r="T80" s="22">
        <f t="shared" si="12"/>
        <v>2</v>
      </c>
      <c r="U80" s="22">
        <f t="shared" si="13"/>
        <v>2</v>
      </c>
      <c r="V80" s="22">
        <f t="shared" si="14"/>
        <v>2</v>
      </c>
      <c r="W80" s="22">
        <f t="shared" si="15"/>
        <v>2</v>
      </c>
      <c r="X80" s="22">
        <f t="shared" si="16"/>
        <v>2</v>
      </c>
      <c r="Y80" s="22">
        <f t="shared" si="17"/>
        <v>2</v>
      </c>
      <c r="Z80" s="22">
        <f t="shared" si="18"/>
        <v>2</v>
      </c>
      <c r="AA80" s="22">
        <f t="shared" si="19"/>
        <v>2</v>
      </c>
      <c r="AB80" s="22">
        <f t="shared" si="20"/>
        <v>2</v>
      </c>
      <c r="AC80" s="22">
        <f t="shared" si="21"/>
        <v>2</v>
      </c>
      <c r="AD80" s="66"/>
      <c r="AE80" s="66"/>
      <c r="AF80" s="66"/>
      <c r="AG80" s="66"/>
    </row>
    <row r="81" spans="1:33" ht="14.25">
      <c r="A81" s="23" t="s">
        <v>198</v>
      </c>
      <c r="B81" s="24">
        <f t="shared" si="11"/>
        <v>0</v>
      </c>
      <c r="C81" s="25">
        <v>73</v>
      </c>
      <c r="D81" s="66"/>
      <c r="E81" s="66"/>
      <c r="F81" s="66"/>
      <c r="G81" s="66"/>
      <c r="H81" s="66"/>
      <c r="I81" s="66"/>
      <c r="J81" s="66"/>
      <c r="K81" s="66"/>
      <c r="L81" s="66"/>
      <c r="M81" s="66"/>
      <c r="N81" s="66"/>
      <c r="O81" s="66"/>
      <c r="P81" s="66"/>
      <c r="Q81" s="66"/>
      <c r="R81" s="66"/>
      <c r="S81" s="66"/>
      <c r="T81" s="22">
        <f t="shared" si="12"/>
        <v>2</v>
      </c>
      <c r="U81" s="22">
        <f t="shared" si="13"/>
        <v>2</v>
      </c>
      <c r="V81" s="22">
        <f t="shared" si="14"/>
        <v>2</v>
      </c>
      <c r="W81" s="22">
        <f t="shared" si="15"/>
        <v>2</v>
      </c>
      <c r="X81" s="22">
        <f t="shared" si="16"/>
        <v>2</v>
      </c>
      <c r="Y81" s="22">
        <f t="shared" si="17"/>
        <v>2</v>
      </c>
      <c r="Z81" s="22">
        <f t="shared" si="18"/>
        <v>2</v>
      </c>
      <c r="AA81" s="22">
        <f t="shared" si="19"/>
        <v>2</v>
      </c>
      <c r="AB81" s="22">
        <f t="shared" si="20"/>
        <v>2</v>
      </c>
      <c r="AC81" s="22">
        <f t="shared" si="21"/>
        <v>2</v>
      </c>
      <c r="AD81" s="66"/>
      <c r="AE81" s="66"/>
      <c r="AF81" s="66"/>
      <c r="AG81" s="66"/>
    </row>
    <row r="82" spans="1:33" ht="14.25">
      <c r="A82" s="23" t="s">
        <v>199</v>
      </c>
      <c r="B82" s="24">
        <f t="shared" si="11"/>
        <v>0</v>
      </c>
      <c r="C82" s="25">
        <v>74</v>
      </c>
      <c r="D82" s="66"/>
      <c r="E82" s="66"/>
      <c r="F82" s="66"/>
      <c r="G82" s="66"/>
      <c r="H82" s="66"/>
      <c r="I82" s="66"/>
      <c r="J82" s="66"/>
      <c r="K82" s="66"/>
      <c r="L82" s="66"/>
      <c r="M82" s="66"/>
      <c r="N82" s="66"/>
      <c r="O82" s="66"/>
      <c r="P82" s="66"/>
      <c r="Q82" s="66"/>
      <c r="R82" s="66"/>
      <c r="S82" s="66"/>
      <c r="T82" s="22">
        <f t="shared" si="12"/>
        <v>2</v>
      </c>
      <c r="U82" s="22">
        <f t="shared" si="13"/>
        <v>2</v>
      </c>
      <c r="V82" s="22">
        <f t="shared" si="14"/>
        <v>2</v>
      </c>
      <c r="W82" s="22">
        <f t="shared" si="15"/>
        <v>2</v>
      </c>
      <c r="X82" s="22">
        <f t="shared" si="16"/>
        <v>2</v>
      </c>
      <c r="Y82" s="22">
        <f t="shared" si="17"/>
        <v>2</v>
      </c>
      <c r="Z82" s="22">
        <f t="shared" si="18"/>
        <v>2</v>
      </c>
      <c r="AA82" s="22">
        <f t="shared" si="19"/>
        <v>2</v>
      </c>
      <c r="AB82" s="22">
        <f t="shared" si="20"/>
        <v>2</v>
      </c>
      <c r="AC82" s="22">
        <f t="shared" si="21"/>
        <v>2</v>
      </c>
      <c r="AD82" s="66"/>
      <c r="AE82" s="66"/>
      <c r="AF82" s="66"/>
      <c r="AG82" s="66"/>
    </row>
    <row r="83" spans="1:33" ht="14.25">
      <c r="A83" s="23" t="s">
        <v>200</v>
      </c>
      <c r="B83" s="24">
        <f t="shared" si="11"/>
        <v>0</v>
      </c>
      <c r="C83" s="25">
        <v>75</v>
      </c>
      <c r="D83" s="66"/>
      <c r="E83" s="66"/>
      <c r="F83" s="66"/>
      <c r="G83" s="66"/>
      <c r="H83" s="66"/>
      <c r="I83" s="66"/>
      <c r="J83" s="66"/>
      <c r="K83" s="66"/>
      <c r="L83" s="66"/>
      <c r="M83" s="66"/>
      <c r="N83" s="66"/>
      <c r="O83" s="66"/>
      <c r="P83" s="66"/>
      <c r="Q83" s="66"/>
      <c r="R83" s="66"/>
      <c r="S83" s="66"/>
      <c r="T83" s="22">
        <f t="shared" si="12"/>
        <v>2</v>
      </c>
      <c r="U83" s="22">
        <f t="shared" si="13"/>
        <v>2</v>
      </c>
      <c r="V83" s="22">
        <f t="shared" si="14"/>
        <v>2</v>
      </c>
      <c r="W83" s="22">
        <f t="shared" si="15"/>
        <v>2</v>
      </c>
      <c r="X83" s="22">
        <f t="shared" si="16"/>
        <v>2</v>
      </c>
      <c r="Y83" s="22">
        <f t="shared" si="17"/>
        <v>2</v>
      </c>
      <c r="Z83" s="22">
        <f t="shared" si="18"/>
        <v>2</v>
      </c>
      <c r="AA83" s="22">
        <f t="shared" si="19"/>
        <v>2</v>
      </c>
      <c r="AB83" s="22">
        <f t="shared" si="20"/>
        <v>2</v>
      </c>
      <c r="AC83" s="22">
        <f t="shared" si="21"/>
        <v>2</v>
      </c>
      <c r="AD83" s="66"/>
      <c r="AE83" s="66"/>
      <c r="AF83" s="66"/>
      <c r="AG83" s="66"/>
    </row>
    <row r="84" spans="1:33" ht="14.25">
      <c r="A84" s="23" t="s">
        <v>201</v>
      </c>
      <c r="B84" s="24">
        <f t="shared" si="11"/>
        <v>0</v>
      </c>
      <c r="C84" s="25">
        <v>76</v>
      </c>
      <c r="D84" s="66"/>
      <c r="E84" s="66"/>
      <c r="F84" s="66"/>
      <c r="G84" s="66"/>
      <c r="H84" s="66"/>
      <c r="I84" s="66"/>
      <c r="J84" s="66"/>
      <c r="K84" s="66"/>
      <c r="L84" s="66"/>
      <c r="M84" s="66"/>
      <c r="N84" s="66"/>
      <c r="O84" s="66"/>
      <c r="P84" s="66"/>
      <c r="Q84" s="66"/>
      <c r="R84" s="66"/>
      <c r="S84" s="66"/>
      <c r="T84" s="22">
        <f t="shared" si="12"/>
        <v>2</v>
      </c>
      <c r="U84" s="22">
        <f t="shared" si="13"/>
        <v>2</v>
      </c>
      <c r="V84" s="22">
        <f t="shared" si="14"/>
        <v>2</v>
      </c>
      <c r="W84" s="22">
        <f t="shared" si="15"/>
        <v>2</v>
      </c>
      <c r="X84" s="22">
        <f t="shared" si="16"/>
        <v>2</v>
      </c>
      <c r="Y84" s="22">
        <f t="shared" si="17"/>
        <v>2</v>
      </c>
      <c r="Z84" s="22">
        <f t="shared" si="18"/>
        <v>2</v>
      </c>
      <c r="AA84" s="22">
        <f t="shared" si="19"/>
        <v>2</v>
      </c>
      <c r="AB84" s="22">
        <f t="shared" si="20"/>
        <v>2</v>
      </c>
      <c r="AC84" s="22">
        <f t="shared" si="21"/>
        <v>2</v>
      </c>
      <c r="AD84" s="66"/>
      <c r="AE84" s="66"/>
      <c r="AF84" s="66"/>
      <c r="AG84" s="66"/>
    </row>
    <row r="85" spans="1:33" ht="14.25">
      <c r="A85" s="23" t="s">
        <v>202</v>
      </c>
      <c r="B85" s="24">
        <f t="shared" si="11"/>
        <v>0</v>
      </c>
      <c r="C85" s="25">
        <v>77</v>
      </c>
      <c r="D85" s="66"/>
      <c r="E85" s="66"/>
      <c r="F85" s="66"/>
      <c r="G85" s="66"/>
      <c r="H85" s="66"/>
      <c r="I85" s="66"/>
      <c r="J85" s="66"/>
      <c r="K85" s="66"/>
      <c r="L85" s="66"/>
      <c r="M85" s="66"/>
      <c r="N85" s="66"/>
      <c r="O85" s="66"/>
      <c r="P85" s="66"/>
      <c r="Q85" s="66"/>
      <c r="R85" s="66"/>
      <c r="S85" s="66"/>
      <c r="T85" s="22">
        <f t="shared" si="12"/>
        <v>2</v>
      </c>
      <c r="U85" s="22">
        <f t="shared" si="13"/>
        <v>2</v>
      </c>
      <c r="V85" s="22">
        <f t="shared" si="14"/>
        <v>2</v>
      </c>
      <c r="W85" s="22">
        <f t="shared" si="15"/>
        <v>2</v>
      </c>
      <c r="X85" s="22">
        <f t="shared" si="16"/>
        <v>2</v>
      </c>
      <c r="Y85" s="22">
        <f t="shared" si="17"/>
        <v>2</v>
      </c>
      <c r="Z85" s="22">
        <f t="shared" si="18"/>
        <v>2</v>
      </c>
      <c r="AA85" s="22">
        <f t="shared" si="19"/>
        <v>2</v>
      </c>
      <c r="AB85" s="22">
        <f t="shared" si="20"/>
        <v>2</v>
      </c>
      <c r="AC85" s="22">
        <f t="shared" si="21"/>
        <v>2</v>
      </c>
      <c r="AD85" s="66"/>
      <c r="AE85" s="66"/>
      <c r="AF85" s="66"/>
      <c r="AG85" s="66"/>
    </row>
    <row r="86" spans="1:33" ht="14.25">
      <c r="A86" s="23" t="s">
        <v>203</v>
      </c>
      <c r="B86" s="24">
        <f t="shared" si="11"/>
        <v>0</v>
      </c>
      <c r="C86" s="25">
        <v>78</v>
      </c>
      <c r="D86" s="66"/>
      <c r="E86" s="66"/>
      <c r="F86" s="66"/>
      <c r="G86" s="66"/>
      <c r="H86" s="66"/>
      <c r="I86" s="66"/>
      <c r="J86" s="66"/>
      <c r="K86" s="66"/>
      <c r="L86" s="66"/>
      <c r="M86" s="66"/>
      <c r="N86" s="66"/>
      <c r="O86" s="66"/>
      <c r="P86" s="66"/>
      <c r="Q86" s="66"/>
      <c r="R86" s="66"/>
      <c r="S86" s="66"/>
      <c r="T86" s="22">
        <f t="shared" si="12"/>
        <v>2</v>
      </c>
      <c r="U86" s="22">
        <f t="shared" si="13"/>
        <v>2</v>
      </c>
      <c r="V86" s="22">
        <f t="shared" si="14"/>
        <v>2</v>
      </c>
      <c r="W86" s="22">
        <f t="shared" si="15"/>
        <v>2</v>
      </c>
      <c r="X86" s="22">
        <f t="shared" si="16"/>
        <v>2</v>
      </c>
      <c r="Y86" s="22">
        <f t="shared" si="17"/>
        <v>2</v>
      </c>
      <c r="Z86" s="22">
        <f t="shared" si="18"/>
        <v>2</v>
      </c>
      <c r="AA86" s="22">
        <f t="shared" si="19"/>
        <v>2</v>
      </c>
      <c r="AB86" s="22">
        <f t="shared" si="20"/>
        <v>2</v>
      </c>
      <c r="AC86" s="22">
        <f t="shared" si="21"/>
        <v>2</v>
      </c>
      <c r="AD86" s="66"/>
      <c r="AE86" s="66"/>
      <c r="AF86" s="66"/>
      <c r="AG86" s="66"/>
    </row>
    <row r="87" spans="1:33" ht="14.25">
      <c r="A87" s="23" t="s">
        <v>204</v>
      </c>
      <c r="B87" s="24">
        <f t="shared" si="11"/>
        <v>0</v>
      </c>
      <c r="C87" s="25">
        <v>79</v>
      </c>
      <c r="D87" s="66"/>
      <c r="E87" s="66"/>
      <c r="F87" s="66"/>
      <c r="G87" s="66"/>
      <c r="H87" s="66"/>
      <c r="I87" s="66"/>
      <c r="J87" s="66"/>
      <c r="K87" s="66"/>
      <c r="L87" s="66"/>
      <c r="M87" s="66"/>
      <c r="N87" s="66"/>
      <c r="O87" s="66"/>
      <c r="P87" s="66"/>
      <c r="Q87" s="66"/>
      <c r="R87" s="66"/>
      <c r="S87" s="66"/>
      <c r="T87" s="22">
        <f t="shared" si="12"/>
        <v>2</v>
      </c>
      <c r="U87" s="22">
        <f t="shared" si="13"/>
        <v>2</v>
      </c>
      <c r="V87" s="22">
        <f t="shared" si="14"/>
        <v>2</v>
      </c>
      <c r="W87" s="22">
        <f t="shared" si="15"/>
        <v>2</v>
      </c>
      <c r="X87" s="22">
        <f t="shared" si="16"/>
        <v>2</v>
      </c>
      <c r="Y87" s="22">
        <f t="shared" si="17"/>
        <v>2</v>
      </c>
      <c r="Z87" s="22">
        <f t="shared" si="18"/>
        <v>2</v>
      </c>
      <c r="AA87" s="22">
        <f t="shared" si="19"/>
        <v>2</v>
      </c>
      <c r="AB87" s="22">
        <f t="shared" si="20"/>
        <v>2</v>
      </c>
      <c r="AC87" s="22">
        <f t="shared" si="21"/>
        <v>2</v>
      </c>
      <c r="AD87" s="66"/>
      <c r="AE87" s="66"/>
      <c r="AF87" s="66"/>
      <c r="AG87" s="66"/>
    </row>
    <row r="88" spans="1:33" ht="14.25">
      <c r="A88" s="23" t="s">
        <v>205</v>
      </c>
      <c r="B88" s="24">
        <f t="shared" si="11"/>
        <v>0</v>
      </c>
      <c r="C88" s="25">
        <v>80</v>
      </c>
      <c r="D88" s="66"/>
      <c r="E88" s="66"/>
      <c r="F88" s="66"/>
      <c r="G88" s="66"/>
      <c r="H88" s="66"/>
      <c r="I88" s="66"/>
      <c r="J88" s="66"/>
      <c r="K88" s="66"/>
      <c r="L88" s="66"/>
      <c r="M88" s="66"/>
      <c r="N88" s="66"/>
      <c r="O88" s="66"/>
      <c r="P88" s="66"/>
      <c r="Q88" s="66"/>
      <c r="R88" s="66"/>
      <c r="S88" s="66"/>
      <c r="T88" s="22">
        <f t="shared" si="12"/>
        <v>2</v>
      </c>
      <c r="U88" s="22">
        <f t="shared" si="13"/>
        <v>2</v>
      </c>
      <c r="V88" s="22">
        <f t="shared" si="14"/>
        <v>2</v>
      </c>
      <c r="W88" s="22">
        <f t="shared" si="15"/>
        <v>2</v>
      </c>
      <c r="X88" s="22">
        <f t="shared" si="16"/>
        <v>2</v>
      </c>
      <c r="Y88" s="22">
        <f t="shared" si="17"/>
        <v>2</v>
      </c>
      <c r="Z88" s="22">
        <f t="shared" si="18"/>
        <v>2</v>
      </c>
      <c r="AA88" s="22">
        <f t="shared" si="19"/>
        <v>2</v>
      </c>
      <c r="AB88" s="22">
        <f t="shared" si="20"/>
        <v>2</v>
      </c>
      <c r="AC88" s="22">
        <f t="shared" si="21"/>
        <v>2</v>
      </c>
      <c r="AD88" s="66"/>
      <c r="AE88" s="66"/>
      <c r="AF88" s="66"/>
      <c r="AG88" s="66"/>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password="F2E1" sheet="1"/>
  <mergeCells count="4">
    <mergeCell ref="N1:O1"/>
    <mergeCell ref="R1:S1"/>
    <mergeCell ref="K2:N2"/>
    <mergeCell ref="F2:G2"/>
  </mergeCells>
  <dataValidations count="2">
    <dataValidation type="list" allowBlank="1" showInputMessage="1" showErrorMessage="1" sqref="AD9:AG88 F9:F88">
      <formula1>$HC$1:$HC$3</formula1>
    </dataValidation>
    <dataValidation type="list" allowBlank="1" showInputMessage="1" showErrorMessage="1" sqref="G9:S88 D9:E88">
      <formula1>$HC$1:$HC$2</formula1>
    </dataValidation>
  </dataValidation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6.xml><?xml version="1.0" encoding="utf-8"?>
<worksheet xmlns="http://schemas.openxmlformats.org/spreadsheetml/2006/main" xmlns:r="http://schemas.openxmlformats.org/officeDocument/2006/relationships">
  <sheetPr codeName="Feuil31"/>
  <dimension ref="A1:IU45"/>
  <sheetViews>
    <sheetView view="pageBreakPreview" zoomScale="60" zoomScalePageLayoutView="0" workbookViewId="0" topLeftCell="A1">
      <pane xSplit="1" topLeftCell="B1" activePane="topRight" state="frozen"/>
      <selection pane="topLeft" activeCell="A21" sqref="A21"/>
      <selection pane="topRight" activeCell="A21" sqref="A21"/>
    </sheetView>
  </sheetViews>
  <sheetFormatPr defaultColWidth="11.421875" defaultRowHeight="12.75"/>
  <cols>
    <col min="1" max="1" width="6.140625" style="0" customWidth="1"/>
    <col min="2" max="2" width="127.00390625" style="0" customWidth="1"/>
    <col min="3" max="3" width="2.28125" style="4" customWidth="1"/>
    <col min="4" max="5" width="13.00390625" style="0" customWidth="1"/>
    <col min="6" max="6" width="13.140625" style="0" customWidth="1"/>
    <col min="7" max="7" width="2.7109375" style="4" customWidth="1"/>
    <col min="8" max="9" width="13.140625" style="0" customWidth="1"/>
    <col min="10" max="10" width="2.140625" style="4" customWidth="1"/>
    <col min="11" max="11" width="5.8515625" style="0" customWidth="1"/>
    <col min="12" max="12" width="99.00390625" style="0" customWidth="1"/>
    <col min="13" max="13" width="2.00390625" style="4" customWidth="1"/>
    <col min="14" max="17" width="13.140625" style="0" customWidth="1"/>
    <col min="18" max="18" width="2.57421875" style="4" customWidth="1"/>
    <col min="19" max="20" width="13.00390625" style="0" customWidth="1"/>
    <col min="21" max="22" width="13.140625" style="0" customWidth="1"/>
  </cols>
  <sheetData>
    <row r="1" ht="12.75">
      <c r="A1" s="4"/>
    </row>
    <row r="2" ht="12.75">
      <c r="A2" s="4"/>
    </row>
    <row r="3" spans="1:23" ht="15.75">
      <c r="A3" s="17"/>
      <c r="B3" s="106" t="s">
        <v>62</v>
      </c>
      <c r="C3" s="17"/>
      <c r="D3" s="15"/>
      <c r="E3" s="15"/>
      <c r="F3" s="15"/>
      <c r="G3" s="17"/>
      <c r="H3" s="15"/>
      <c r="I3" s="15"/>
      <c r="J3" s="17"/>
      <c r="K3" s="15"/>
      <c r="L3" s="106" t="s">
        <v>63</v>
      </c>
      <c r="M3" s="17"/>
      <c r="N3" s="17"/>
      <c r="O3" s="17"/>
      <c r="P3" s="17"/>
      <c r="Q3" s="17"/>
      <c r="R3" s="17"/>
      <c r="S3" s="17"/>
      <c r="T3" s="17"/>
      <c r="U3" s="17"/>
      <c r="V3" s="17"/>
      <c r="W3" s="15"/>
    </row>
    <row r="4" spans="1:23" ht="6" customHeight="1">
      <c r="A4" s="17"/>
      <c r="B4" s="129"/>
      <c r="C4" s="17"/>
      <c r="D4" s="17"/>
      <c r="E4" s="17"/>
      <c r="F4" s="17"/>
      <c r="G4" s="17"/>
      <c r="H4" s="17"/>
      <c r="I4" s="17"/>
      <c r="J4" s="17"/>
      <c r="K4" s="17"/>
      <c r="L4" s="129"/>
      <c r="M4" s="17"/>
      <c r="N4" s="17"/>
      <c r="O4" s="17"/>
      <c r="P4" s="17"/>
      <c r="Q4" s="17"/>
      <c r="R4" s="17"/>
      <c r="S4" s="17"/>
      <c r="T4" s="17"/>
      <c r="U4" s="17"/>
      <c r="V4" s="17"/>
      <c r="W4" s="15"/>
    </row>
    <row r="5" spans="1:23" ht="6" customHeight="1">
      <c r="A5" s="17"/>
      <c r="B5" s="27"/>
      <c r="C5" s="17"/>
      <c r="D5" s="27"/>
      <c r="E5" s="27"/>
      <c r="F5" s="27"/>
      <c r="G5" s="17"/>
      <c r="H5" s="27"/>
      <c r="I5" s="27"/>
      <c r="J5" s="17"/>
      <c r="K5" s="17"/>
      <c r="L5" s="27"/>
      <c r="M5" s="17"/>
      <c r="N5" s="17"/>
      <c r="O5" s="17"/>
      <c r="P5" s="17"/>
      <c r="Q5" s="17"/>
      <c r="R5" s="17"/>
      <c r="S5" s="17"/>
      <c r="T5" s="17"/>
      <c r="U5" s="17"/>
      <c r="V5" s="17"/>
      <c r="W5" s="15"/>
    </row>
    <row r="6" spans="1:23" s="101" customFormat="1" ht="31.5">
      <c r="A6" s="126"/>
      <c r="B6" s="107" t="s">
        <v>0</v>
      </c>
      <c r="C6" s="126"/>
      <c r="D6" s="251" t="s">
        <v>1</v>
      </c>
      <c r="E6" s="252"/>
      <c r="F6" s="253"/>
      <c r="G6" s="126"/>
      <c r="H6" s="251" t="s">
        <v>2</v>
      </c>
      <c r="I6" s="253"/>
      <c r="J6" s="126"/>
      <c r="K6" s="126"/>
      <c r="L6" s="107" t="s">
        <v>0</v>
      </c>
      <c r="M6" s="126"/>
      <c r="N6" s="254" t="s">
        <v>1</v>
      </c>
      <c r="O6" s="254"/>
      <c r="P6" s="254"/>
      <c r="Q6" s="254"/>
      <c r="R6" s="126"/>
      <c r="S6" s="251" t="s">
        <v>2</v>
      </c>
      <c r="T6" s="252"/>
      <c r="U6" s="253"/>
      <c r="V6" s="127" t="s">
        <v>65</v>
      </c>
      <c r="W6" s="100"/>
    </row>
    <row r="7" spans="1:23" ht="15">
      <c r="A7" s="17"/>
      <c r="B7" s="17"/>
      <c r="C7" s="17"/>
      <c r="D7" s="91" t="s">
        <v>3</v>
      </c>
      <c r="E7" s="91" t="s">
        <v>4</v>
      </c>
      <c r="F7" s="91" t="s">
        <v>5</v>
      </c>
      <c r="G7" s="128"/>
      <c r="H7" s="91" t="s">
        <v>3</v>
      </c>
      <c r="I7" s="91" t="s">
        <v>4</v>
      </c>
      <c r="J7" s="17"/>
      <c r="K7" s="17"/>
      <c r="L7" s="17"/>
      <c r="M7" s="17"/>
      <c r="N7" s="91" t="s">
        <v>3</v>
      </c>
      <c r="O7" s="115" t="s">
        <v>4</v>
      </c>
      <c r="P7" s="115" t="s">
        <v>6</v>
      </c>
      <c r="Q7" s="91" t="s">
        <v>5</v>
      </c>
      <c r="R7" s="128"/>
      <c r="S7" s="91" t="s">
        <v>3</v>
      </c>
      <c r="T7" s="115" t="s">
        <v>4</v>
      </c>
      <c r="U7" s="115" t="s">
        <v>6</v>
      </c>
      <c r="V7" s="102"/>
      <c r="W7" s="15"/>
    </row>
    <row r="8" spans="1:23" ht="6" customHeight="1">
      <c r="A8" s="17"/>
      <c r="B8" s="17"/>
      <c r="C8" s="17"/>
      <c r="D8" s="16"/>
      <c r="E8" s="16"/>
      <c r="F8" s="16"/>
      <c r="G8" s="17"/>
      <c r="H8" s="16"/>
      <c r="I8" s="16"/>
      <c r="J8" s="17"/>
      <c r="K8" s="17"/>
      <c r="L8" s="17"/>
      <c r="M8" s="17"/>
      <c r="N8" s="16"/>
      <c r="O8" s="16"/>
      <c r="P8" s="16"/>
      <c r="Q8" s="16"/>
      <c r="R8" s="17"/>
      <c r="S8" s="16"/>
      <c r="T8" s="16"/>
      <c r="U8" s="16"/>
      <c r="V8" s="17"/>
      <c r="W8" s="15"/>
    </row>
    <row r="9" spans="1:23" s="4" customFormat="1" ht="6" customHeight="1">
      <c r="A9" s="17"/>
      <c r="B9" s="17"/>
      <c r="C9" s="17"/>
      <c r="D9" s="27"/>
      <c r="E9" s="27"/>
      <c r="F9" s="27"/>
      <c r="G9" s="17"/>
      <c r="H9" s="27"/>
      <c r="I9" s="27"/>
      <c r="J9" s="17"/>
      <c r="K9" s="27"/>
      <c r="L9" s="17"/>
      <c r="M9" s="17"/>
      <c r="N9" s="27"/>
      <c r="O9" s="27"/>
      <c r="P9" s="27"/>
      <c r="Q9" s="27"/>
      <c r="R9" s="17"/>
      <c r="S9" s="27"/>
      <c r="T9" s="27"/>
      <c r="U9" s="27"/>
      <c r="V9" s="17"/>
      <c r="W9" s="17"/>
    </row>
    <row r="10" spans="1:23" s="4" customFormat="1" ht="15" customHeight="1">
      <c r="A10" s="103" t="str">
        <f>Intitulés!B3</f>
        <v>C1</v>
      </c>
      <c r="B10" s="105" t="str">
        <f>Intitulés!C3</f>
        <v>Traçabilité du(es) DM implanté(s) retrouvée</v>
      </c>
      <c r="C10" s="17"/>
      <c r="D10" s="89">
        <f>COUNTIF(Annee2017!T1C1,"1")</f>
        <v>0</v>
      </c>
      <c r="E10" s="116">
        <f>COUNTIF(Annee2017!T1C1,"2")</f>
        <v>0</v>
      </c>
      <c r="F10" s="89">
        <f aca="true" t="shared" si="0" ref="F10:F25">E10+D10</f>
        <v>0</v>
      </c>
      <c r="G10" s="67"/>
      <c r="H10" s="88" t="str">
        <f aca="true" t="shared" si="1" ref="H10:H25">IF(F10=0," ",INT(D10/$F10*1000)/1000)</f>
        <v> </v>
      </c>
      <c r="I10" s="88" t="str">
        <f aca="true" t="shared" si="2" ref="I10:I25">IF(F10=0," ",INT(E10/$F10*1000)/1000)</f>
        <v> </v>
      </c>
      <c r="J10" s="68"/>
      <c r="K10" s="103" t="str">
        <f>+Intitulés!B3</f>
        <v>C1</v>
      </c>
      <c r="L10" s="104" t="str">
        <f aca="true" t="shared" si="3" ref="L10:L25">B10</f>
        <v>Traçabilité du(es) DM implanté(s) retrouvée</v>
      </c>
      <c r="M10" s="17"/>
      <c r="N10" s="89">
        <f>COUNTIF(Annee2017!T1C1,"1")</f>
        <v>0</v>
      </c>
      <c r="O10" s="116">
        <f>COUNTIF(Annee2017!T1C1,"2")</f>
        <v>0</v>
      </c>
      <c r="P10" s="116">
        <f>COUNTIF(Annee2017!T1C1,"8")</f>
        <v>0</v>
      </c>
      <c r="Q10" s="89">
        <f aca="true" t="shared" si="4" ref="Q10:Q25">N10+O10+P10</f>
        <v>0</v>
      </c>
      <c r="R10" s="67"/>
      <c r="S10" s="88" t="str">
        <f aca="true" t="shared" si="5" ref="S10:S25">IF(Q10=0," ",INT(N10/$Q10*1000)/1000)</f>
        <v> </v>
      </c>
      <c r="T10" s="117" t="str">
        <f aca="true" t="shared" si="6" ref="T10:T25">IF(Q10=0," ",INT(O10/$Q10*1000)/1000)</f>
        <v> </v>
      </c>
      <c r="U10" s="117" t="str">
        <f aca="true" t="shared" si="7" ref="U10:U25">IF(Q10=0," ",INT(P10/$Q10*1000)/1000)</f>
        <v> </v>
      </c>
      <c r="V10" s="92" t="str">
        <f>IF(Q10=Annee2017!$B$6,"OK","ERREUR SAISIE")</f>
        <v>OK</v>
      </c>
      <c r="W10" s="17"/>
    </row>
    <row r="11" spans="1:23" s="4" customFormat="1" ht="15" customHeight="1">
      <c r="A11" s="103" t="str">
        <f>Intitulés!B4</f>
        <v>C2</v>
      </c>
      <c r="B11" s="105" t="str">
        <f>Intitulés!C4</f>
        <v>Enregistrement par la PUI et transmission au service utilisateur : 
Identification de chaque DM (dénomination, N° de série ou de lot, nom du fabricant ou de son mandataire)</v>
      </c>
      <c r="C11" s="17"/>
      <c r="D11" s="89">
        <f>COUNTIF(Annee2017!T1C2,"1")</f>
        <v>0</v>
      </c>
      <c r="E11" s="89">
        <f>COUNTIF(Annee2017!T1C2,"2")</f>
        <v>0</v>
      </c>
      <c r="F11" s="89">
        <f t="shared" si="0"/>
        <v>0</v>
      </c>
      <c r="G11" s="67"/>
      <c r="H11" s="88" t="str">
        <f t="shared" si="1"/>
        <v> </v>
      </c>
      <c r="I11" s="88" t="str">
        <f t="shared" si="2"/>
        <v> </v>
      </c>
      <c r="J11" s="68"/>
      <c r="K11" s="103" t="str">
        <f>+Intitulés!B4</f>
        <v>C2</v>
      </c>
      <c r="L11" s="104" t="str">
        <f t="shared" si="3"/>
        <v>Enregistrement par la PUI et transmission au service utilisateur : 
Identification de chaque DM (dénomination, N° de série ou de lot, nom du fabricant ou de son mandataire)</v>
      </c>
      <c r="M11" s="17"/>
      <c r="N11" s="89">
        <f>COUNTIF(Annee2017!T1C2,"1")</f>
        <v>0</v>
      </c>
      <c r="O11" s="89">
        <f>COUNTIF(Annee2017!T1C2,"2")</f>
        <v>0</v>
      </c>
      <c r="P11" s="89">
        <f>COUNTIF(Annee2017!T1C2,"8")</f>
        <v>0</v>
      </c>
      <c r="Q11" s="89">
        <f t="shared" si="4"/>
        <v>0</v>
      </c>
      <c r="R11" s="67"/>
      <c r="S11" s="88" t="str">
        <f t="shared" si="5"/>
        <v> </v>
      </c>
      <c r="T11" s="88" t="str">
        <f t="shared" si="6"/>
        <v> </v>
      </c>
      <c r="U11" s="88" t="str">
        <f t="shared" si="7"/>
        <v> </v>
      </c>
      <c r="V11" s="92" t="str">
        <f>IF(Q11=Annee2017!$B$6,"OK","ERREUR SAISIE")</f>
        <v>OK</v>
      </c>
      <c r="W11" s="17"/>
    </row>
    <row r="12" spans="1:255" s="2" customFormat="1" ht="15" customHeight="1">
      <c r="A12" s="103" t="str">
        <f>+Intitulés!B5</f>
        <v>C3</v>
      </c>
      <c r="B12" s="105" t="str">
        <f>Intitulés!C5</f>
        <v>Enregistrement par la PUI et transmission au service utilisateur : 
Code LPP, le cas échéant,</v>
      </c>
      <c r="C12" s="17"/>
      <c r="D12" s="89">
        <f>COUNTIF(Annee2017!T1C3,"1")</f>
        <v>0</v>
      </c>
      <c r="E12" s="89">
        <f>COUNTIF(Annee2017!T1C3,"2")</f>
        <v>0</v>
      </c>
      <c r="F12" s="89">
        <f t="shared" si="0"/>
        <v>0</v>
      </c>
      <c r="G12" s="67"/>
      <c r="H12" s="88" t="str">
        <f t="shared" si="1"/>
        <v> </v>
      </c>
      <c r="I12" s="88" t="str">
        <f t="shared" si="2"/>
        <v> </v>
      </c>
      <c r="J12" s="68"/>
      <c r="K12" s="103" t="str">
        <f>+Intitulés!B5</f>
        <v>C3</v>
      </c>
      <c r="L12" s="104" t="str">
        <f t="shared" si="3"/>
        <v>Enregistrement par la PUI et transmission au service utilisateur : 
Code LPP, le cas échéant,</v>
      </c>
      <c r="M12" s="17"/>
      <c r="N12" s="89">
        <f>COUNTIF(Annee2017!T1C3,"1")</f>
        <v>0</v>
      </c>
      <c r="O12" s="89">
        <f>COUNTIF(Annee2017!T1C3,"2")</f>
        <v>0</v>
      </c>
      <c r="P12" s="89">
        <f>COUNTIF(Annee2017!T1C3,"8")</f>
        <v>0</v>
      </c>
      <c r="Q12" s="89">
        <f t="shared" si="4"/>
        <v>0</v>
      </c>
      <c r="R12" s="67"/>
      <c r="S12" s="88" t="str">
        <f t="shared" si="5"/>
        <v> </v>
      </c>
      <c r="T12" s="88" t="str">
        <f t="shared" si="6"/>
        <v> </v>
      </c>
      <c r="U12" s="88" t="str">
        <f t="shared" si="7"/>
        <v> </v>
      </c>
      <c r="V12" s="92" t="str">
        <f>IF(Q12=Annee2017!$B$6,"OK","ERREUR SAISIE")</f>
        <v>OK</v>
      </c>
      <c r="W12" s="17"/>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row>
    <row r="13" spans="1:23" s="4" customFormat="1" ht="15" customHeight="1">
      <c r="A13" s="103" t="str">
        <f>+Intitulés!B6</f>
        <v>C4</v>
      </c>
      <c r="B13" s="105" t="str">
        <f>Intitulés!C6</f>
        <v>Enregistrement par la PUI et transmission au service utilisateur : 
Date de délivrance du DM au service utilisateur</v>
      </c>
      <c r="C13" s="17"/>
      <c r="D13" s="89">
        <f>COUNTIF(Annee2017!T1C4,"1")</f>
        <v>0</v>
      </c>
      <c r="E13" s="89">
        <f>COUNTIF(Annee2017!T1C4,"2")</f>
        <v>0</v>
      </c>
      <c r="F13" s="89">
        <f t="shared" si="0"/>
        <v>0</v>
      </c>
      <c r="G13" s="67"/>
      <c r="H13" s="88" t="str">
        <f t="shared" si="1"/>
        <v> </v>
      </c>
      <c r="I13" s="88" t="str">
        <f t="shared" si="2"/>
        <v> </v>
      </c>
      <c r="J13" s="68"/>
      <c r="K13" s="103" t="str">
        <f>+Intitulés!B6</f>
        <v>C4</v>
      </c>
      <c r="L13" s="104" t="str">
        <f t="shared" si="3"/>
        <v>Enregistrement par la PUI et transmission au service utilisateur : 
Date de délivrance du DM au service utilisateur</v>
      </c>
      <c r="M13" s="17"/>
      <c r="N13" s="89">
        <f>COUNTIF(Annee2017!T1C4,"1")</f>
        <v>0</v>
      </c>
      <c r="O13" s="89">
        <f>COUNTIF(Annee2017!T1C4,"2")</f>
        <v>0</v>
      </c>
      <c r="P13" s="89">
        <f>COUNTIF(Annee2017!T1C4,"8")</f>
        <v>0</v>
      </c>
      <c r="Q13" s="89">
        <f t="shared" si="4"/>
        <v>0</v>
      </c>
      <c r="R13" s="67"/>
      <c r="S13" s="88" t="str">
        <f t="shared" si="5"/>
        <v> </v>
      </c>
      <c r="T13" s="88" t="str">
        <f t="shared" si="6"/>
        <v> </v>
      </c>
      <c r="U13" s="88" t="str">
        <f t="shared" si="7"/>
        <v> </v>
      </c>
      <c r="V13" s="92" t="str">
        <f>IF(Q13=Annee2017!$B$6,"OK","ERREUR SAISIE")</f>
        <v>OK</v>
      </c>
      <c r="W13" s="17"/>
    </row>
    <row r="14" spans="1:23" s="4" customFormat="1" ht="15" customHeight="1">
      <c r="A14" s="103" t="str">
        <f>+Intitulés!B7</f>
        <v>C5</v>
      </c>
      <c r="B14" s="105" t="str">
        <f>Intitulés!C7</f>
        <v>Enregistrement par la PUI et transmission au service utilisateur : 
Identification du service utilisateur</v>
      </c>
      <c r="C14" s="17"/>
      <c r="D14" s="89">
        <f>COUNTIF(Annee2017!T1C5,"1")</f>
        <v>0</v>
      </c>
      <c r="E14" s="89">
        <f>COUNTIF(Annee2017!T1C5,"2")</f>
        <v>0</v>
      </c>
      <c r="F14" s="89">
        <f>E14+D14</f>
        <v>0</v>
      </c>
      <c r="G14" s="67"/>
      <c r="H14" s="88" t="str">
        <f t="shared" si="1"/>
        <v> </v>
      </c>
      <c r="I14" s="88" t="str">
        <f t="shared" si="2"/>
        <v> </v>
      </c>
      <c r="J14" s="68"/>
      <c r="K14" s="103" t="str">
        <f>+Intitulés!B7</f>
        <v>C5</v>
      </c>
      <c r="L14" s="104" t="str">
        <f t="shared" si="3"/>
        <v>Enregistrement par la PUI et transmission au service utilisateur : 
Identification du service utilisateur</v>
      </c>
      <c r="M14" s="17"/>
      <c r="N14" s="89">
        <f>COUNTIF(Annee2017!T1C5,"1")</f>
        <v>0</v>
      </c>
      <c r="O14" s="89">
        <f>COUNTIF(Annee2017!T1C5,"2")</f>
        <v>0</v>
      </c>
      <c r="P14" s="89">
        <f>COUNTIF(Annee2017!T1C5,"8")</f>
        <v>0</v>
      </c>
      <c r="Q14" s="89">
        <f t="shared" si="4"/>
        <v>0</v>
      </c>
      <c r="R14" s="67"/>
      <c r="S14" s="88" t="str">
        <f t="shared" si="5"/>
        <v> </v>
      </c>
      <c r="T14" s="88" t="str">
        <f t="shared" si="6"/>
        <v> </v>
      </c>
      <c r="U14" s="88" t="str">
        <f t="shared" si="7"/>
        <v> </v>
      </c>
      <c r="V14" s="92" t="str">
        <f>IF(Q14=Annee2017!$B$6,"OK","ERREUR SAISIE")</f>
        <v>OK</v>
      </c>
      <c r="W14" s="17"/>
    </row>
    <row r="15" spans="1:23" s="4" customFormat="1" ht="15" customHeight="1">
      <c r="A15" s="103" t="str">
        <f>+Intitulés!B8</f>
        <v>C6</v>
      </c>
      <c r="B15" s="105" t="str">
        <f>Intitulés!C8</f>
        <v>Enregistrement par le Service Utilisateur, pour compléter les informations transmises par la PUI, de : 
Date d’utilisation</v>
      </c>
      <c r="C15" s="17"/>
      <c r="D15" s="89">
        <f>COUNTIF(Annee2017!T1C6,"1")</f>
        <v>0</v>
      </c>
      <c r="E15" s="89">
        <f>COUNTIF(Annee2017!T1C6,"2")</f>
        <v>0</v>
      </c>
      <c r="F15" s="89">
        <f>E15+D15</f>
        <v>0</v>
      </c>
      <c r="G15" s="67"/>
      <c r="H15" s="88" t="str">
        <f t="shared" si="1"/>
        <v> </v>
      </c>
      <c r="I15" s="88" t="str">
        <f t="shared" si="2"/>
        <v> </v>
      </c>
      <c r="J15" s="68"/>
      <c r="K15" s="103" t="str">
        <f>+Intitulés!B8</f>
        <v>C6</v>
      </c>
      <c r="L15" s="104" t="str">
        <f t="shared" si="3"/>
        <v>Enregistrement par le Service Utilisateur, pour compléter les informations transmises par la PUI, de : 
Date d’utilisation</v>
      </c>
      <c r="M15" s="17"/>
      <c r="N15" s="89">
        <f>COUNTIF(Annee2017!T1C6,"1")</f>
        <v>0</v>
      </c>
      <c r="O15" s="89">
        <f>COUNTIF(Annee2017!T1C6,"2")</f>
        <v>0</v>
      </c>
      <c r="P15" s="89">
        <f>COUNTIF(Annee2017!T1C6,"8")</f>
        <v>0</v>
      </c>
      <c r="Q15" s="89">
        <f t="shared" si="4"/>
        <v>0</v>
      </c>
      <c r="R15" s="67"/>
      <c r="S15" s="88" t="str">
        <f t="shared" si="5"/>
        <v> </v>
      </c>
      <c r="T15" s="88" t="str">
        <f t="shared" si="6"/>
        <v> </v>
      </c>
      <c r="U15" s="88" t="str">
        <f t="shared" si="7"/>
        <v> </v>
      </c>
      <c r="V15" s="92" t="str">
        <f>IF(Q15=Annee2017!$B$6,"OK","ERREUR SAISIE")</f>
        <v>OK</v>
      </c>
      <c r="W15" s="17"/>
    </row>
    <row r="16" spans="1:23" s="4" customFormat="1" ht="15" customHeight="1">
      <c r="A16" s="103" t="str">
        <f>+Intitulés!B9</f>
        <v>C7</v>
      </c>
      <c r="B16" s="105" t="str">
        <f>Intitulés!C9</f>
        <v>Enregistrement par le Service Utilisateur, pour compléter les informations transmises par la PUI, de : 
Nom, prénom, sexe, date de naissance du patient, le cas échéant poids</v>
      </c>
      <c r="C16" s="17"/>
      <c r="D16" s="89">
        <f>COUNTIF(Annee2017!T1C7,"1")</f>
        <v>0</v>
      </c>
      <c r="E16" s="89">
        <f>COUNTIF(Annee2017!T1C7,"2")</f>
        <v>0</v>
      </c>
      <c r="F16" s="89">
        <f t="shared" si="0"/>
        <v>0</v>
      </c>
      <c r="G16" s="67"/>
      <c r="H16" s="88" t="str">
        <f t="shared" si="1"/>
        <v> </v>
      </c>
      <c r="I16" s="88" t="str">
        <f t="shared" si="2"/>
        <v> </v>
      </c>
      <c r="J16" s="68"/>
      <c r="K16" s="103" t="str">
        <f>+Intitulés!B9</f>
        <v>C7</v>
      </c>
      <c r="L16" s="104" t="str">
        <f t="shared" si="3"/>
        <v>Enregistrement par le Service Utilisateur, pour compléter les informations transmises par la PUI, de : 
Nom, prénom, sexe, date de naissance du patient, le cas échéant poids</v>
      </c>
      <c r="M16" s="17"/>
      <c r="N16" s="89">
        <f>COUNTIF(Annee2017!T1C7,"1")</f>
        <v>0</v>
      </c>
      <c r="O16" s="89">
        <f>COUNTIF(Annee2017!T1C7,"2")</f>
        <v>0</v>
      </c>
      <c r="P16" s="89">
        <f>COUNTIF(Annee2017!T1C7,"8")</f>
        <v>0</v>
      </c>
      <c r="Q16" s="89">
        <f t="shared" si="4"/>
        <v>0</v>
      </c>
      <c r="R16" s="67"/>
      <c r="S16" s="88" t="str">
        <f t="shared" si="5"/>
        <v> </v>
      </c>
      <c r="T16" s="88" t="str">
        <f t="shared" si="6"/>
        <v> </v>
      </c>
      <c r="U16" s="88" t="str">
        <f t="shared" si="7"/>
        <v> </v>
      </c>
      <c r="V16" s="92" t="str">
        <f>IF(Q16=Annee2017!$B$6,"OK","ERREUR SAISIE")</f>
        <v>OK</v>
      </c>
      <c r="W16" s="17"/>
    </row>
    <row r="17" spans="1:23" s="4" customFormat="1" ht="15" customHeight="1">
      <c r="A17" s="103" t="str">
        <f>+Intitulés!B10</f>
        <v>C8</v>
      </c>
      <c r="B17" s="105" t="str">
        <f>Intitulés!C10</f>
        <v>Enregistrement par le Service Utilisateur, pour compléter les informations transmises par la PUI, de : 
Nom du médecin ou du chirurgien-dentiste utilisateur</v>
      </c>
      <c r="C17" s="17"/>
      <c r="D17" s="89">
        <f>COUNTIF(Annee2017!T1C8,"1")</f>
        <v>0</v>
      </c>
      <c r="E17" s="89">
        <f>COUNTIF(Annee2017!T1C8,"2")</f>
        <v>0</v>
      </c>
      <c r="F17" s="89">
        <f t="shared" si="0"/>
        <v>0</v>
      </c>
      <c r="G17" s="67"/>
      <c r="H17" s="88" t="str">
        <f t="shared" si="1"/>
        <v> </v>
      </c>
      <c r="I17" s="88" t="str">
        <f t="shared" si="2"/>
        <v> </v>
      </c>
      <c r="J17" s="68"/>
      <c r="K17" s="103" t="str">
        <f>+Intitulés!B10</f>
        <v>C8</v>
      </c>
      <c r="L17" s="104" t="str">
        <f t="shared" si="3"/>
        <v>Enregistrement par le Service Utilisateur, pour compléter les informations transmises par la PUI, de : 
Nom du médecin ou du chirurgien-dentiste utilisateur</v>
      </c>
      <c r="M17" s="17"/>
      <c r="N17" s="89">
        <f>COUNTIF(Annee2017!T1C8,"1")</f>
        <v>0</v>
      </c>
      <c r="O17" s="89">
        <f>COUNTIF(Annee2017!T1C8,"2")</f>
        <v>0</v>
      </c>
      <c r="P17" s="89">
        <f>COUNTIF(Annee2017!T1C8,"8")</f>
        <v>0</v>
      </c>
      <c r="Q17" s="89">
        <f t="shared" si="4"/>
        <v>0</v>
      </c>
      <c r="R17" s="67"/>
      <c r="S17" s="88" t="str">
        <f t="shared" si="5"/>
        <v> </v>
      </c>
      <c r="T17" s="88" t="str">
        <f t="shared" si="6"/>
        <v> </v>
      </c>
      <c r="U17" s="88" t="str">
        <f t="shared" si="7"/>
        <v> </v>
      </c>
      <c r="V17" s="92" t="str">
        <f>IF(Q17=Annee2017!$B$6,"OK","ERREUR SAISIE")</f>
        <v>OK</v>
      </c>
      <c r="W17" s="17"/>
    </row>
    <row r="18" spans="1:23" s="4" customFormat="1" ht="15" customHeight="1">
      <c r="A18" s="103" t="str">
        <f>+Intitulés!B11</f>
        <v>C9</v>
      </c>
      <c r="B18" s="105" t="str">
        <f>Intitulés!C11</f>
        <v>Enregistrement par le Service Utilisateur, pour compléter les informations transmises par la PUI, de : 
Signature du médecin</v>
      </c>
      <c r="C18" s="17"/>
      <c r="D18" s="89">
        <f>COUNTIF(Annee2017!T1C9,"1")</f>
        <v>0</v>
      </c>
      <c r="E18" s="89">
        <f>COUNTIF(Annee2017!T1C9,"2")</f>
        <v>0</v>
      </c>
      <c r="F18" s="89">
        <f t="shared" si="0"/>
        <v>0</v>
      </c>
      <c r="G18" s="67"/>
      <c r="H18" s="88" t="str">
        <f t="shared" si="1"/>
        <v> </v>
      </c>
      <c r="I18" s="88" t="str">
        <f t="shared" si="2"/>
        <v> </v>
      </c>
      <c r="J18" s="68"/>
      <c r="K18" s="103" t="str">
        <f>+Intitulés!B11</f>
        <v>C9</v>
      </c>
      <c r="L18" s="104" t="str">
        <f t="shared" si="3"/>
        <v>Enregistrement par le Service Utilisateur, pour compléter les informations transmises par la PUI, de : 
Signature du médecin</v>
      </c>
      <c r="M18" s="17"/>
      <c r="N18" s="89">
        <f>COUNTIF(Annee2017!T1C9,"1")</f>
        <v>0</v>
      </c>
      <c r="O18" s="89">
        <f>COUNTIF(Annee2017!T1C9,"2")</f>
        <v>0</v>
      </c>
      <c r="P18" s="89">
        <f>COUNTIF(Annee2017!T1C9,"8")</f>
        <v>0</v>
      </c>
      <c r="Q18" s="89">
        <f t="shared" si="4"/>
        <v>0</v>
      </c>
      <c r="R18" s="67"/>
      <c r="S18" s="88" t="str">
        <f t="shared" si="5"/>
        <v> </v>
      </c>
      <c r="T18" s="88" t="str">
        <f t="shared" si="6"/>
        <v> </v>
      </c>
      <c r="U18" s="88" t="str">
        <f t="shared" si="7"/>
        <v> </v>
      </c>
      <c r="V18" s="92" t="str">
        <f>IF(Q18=Annee2017!$B$6,"OK","ERREUR SAISIE")</f>
        <v>OK</v>
      </c>
      <c r="W18" s="17"/>
    </row>
    <row r="19" spans="1:23" s="4" customFormat="1" ht="15" customHeight="1">
      <c r="A19" s="103" t="str">
        <f>+Intitulés!B12</f>
        <v>C10</v>
      </c>
      <c r="B19" s="105" t="str">
        <f>Intitulés!C12</f>
        <v>Enregistrement dans le dossier médical du patient : 
Identification du DM (dénomination, numéro de série ou de lot, nom du fabricant ou de son mandataire)</v>
      </c>
      <c r="C19" s="17"/>
      <c r="D19" s="89">
        <f>COUNTIF(Annee2017!T1C10,"1")</f>
        <v>0</v>
      </c>
      <c r="E19" s="89">
        <f>COUNTIF(Annee2017!T1C10,"2")</f>
        <v>0</v>
      </c>
      <c r="F19" s="89">
        <f t="shared" si="0"/>
        <v>0</v>
      </c>
      <c r="G19" s="67"/>
      <c r="H19" s="88" t="str">
        <f t="shared" si="1"/>
        <v> </v>
      </c>
      <c r="I19" s="88" t="str">
        <f t="shared" si="2"/>
        <v> </v>
      </c>
      <c r="J19" s="68"/>
      <c r="K19" s="103" t="str">
        <f>+Intitulés!B12</f>
        <v>C10</v>
      </c>
      <c r="L19" s="104" t="str">
        <f t="shared" si="3"/>
        <v>Enregistrement dans le dossier médical du patient : 
Identification du DM (dénomination, numéro de série ou de lot, nom du fabricant ou de son mandataire)</v>
      </c>
      <c r="M19" s="17"/>
      <c r="N19" s="89">
        <f>COUNTIF(Annee2017!T1C10,"1")</f>
        <v>0</v>
      </c>
      <c r="O19" s="89">
        <f>COUNTIF(Annee2017!T1C10,"2")</f>
        <v>0</v>
      </c>
      <c r="P19" s="89">
        <f>COUNTIF(Annee2017!T1C10,"8")</f>
        <v>0</v>
      </c>
      <c r="Q19" s="89">
        <f t="shared" si="4"/>
        <v>0</v>
      </c>
      <c r="R19" s="67"/>
      <c r="S19" s="88" t="str">
        <f t="shared" si="5"/>
        <v> </v>
      </c>
      <c r="T19" s="88" t="str">
        <f t="shared" si="6"/>
        <v> </v>
      </c>
      <c r="U19" s="88" t="str">
        <f t="shared" si="7"/>
        <v> </v>
      </c>
      <c r="V19" s="92" t="str">
        <f>IF(Q19=Annee2017!$B$6,"OK","ERREUR SAISIE")</f>
        <v>OK</v>
      </c>
      <c r="W19" s="17"/>
    </row>
    <row r="20" spans="1:23" s="4" customFormat="1" ht="15" customHeight="1">
      <c r="A20" s="103" t="str">
        <f>+Intitulés!B13</f>
        <v>C11</v>
      </c>
      <c r="B20" s="105" t="str">
        <f>Intitulés!C13</f>
        <v>Enregistrement dans le dossier médical du patient : 
Date d’utilisation</v>
      </c>
      <c r="C20" s="17"/>
      <c r="D20" s="89">
        <f>COUNTIF(Annee2017!T1C11,"1")</f>
        <v>0</v>
      </c>
      <c r="E20" s="89">
        <f>COUNTIF(Annee2017!T1C11,"2")</f>
        <v>0</v>
      </c>
      <c r="F20" s="89">
        <f t="shared" si="0"/>
        <v>0</v>
      </c>
      <c r="G20" s="67"/>
      <c r="H20" s="88" t="str">
        <f t="shared" si="1"/>
        <v> </v>
      </c>
      <c r="I20" s="88" t="str">
        <f t="shared" si="2"/>
        <v> </v>
      </c>
      <c r="J20" s="68"/>
      <c r="K20" s="103" t="str">
        <f>+Intitulés!B13</f>
        <v>C11</v>
      </c>
      <c r="L20" s="104" t="str">
        <f t="shared" si="3"/>
        <v>Enregistrement dans le dossier médical du patient : 
Date d’utilisation</v>
      </c>
      <c r="M20" s="17"/>
      <c r="N20" s="89">
        <f>COUNTIF(Annee2017!T1C11,"1")</f>
        <v>0</v>
      </c>
      <c r="O20" s="89">
        <f>COUNTIF(Annee2017!T1C11,"2")</f>
        <v>0</v>
      </c>
      <c r="P20" s="89">
        <f>COUNTIF(Annee2017!T1C11,"8")</f>
        <v>0</v>
      </c>
      <c r="Q20" s="89">
        <f t="shared" si="4"/>
        <v>0</v>
      </c>
      <c r="R20" s="67"/>
      <c r="S20" s="88" t="str">
        <f t="shared" si="5"/>
        <v> </v>
      </c>
      <c r="T20" s="88" t="str">
        <f t="shared" si="6"/>
        <v> </v>
      </c>
      <c r="U20" s="88" t="str">
        <f t="shared" si="7"/>
        <v> </v>
      </c>
      <c r="V20" s="92" t="str">
        <f>IF(Q20=Annee2017!$B$6,"OK","ERREUR SAISIE")</f>
        <v>OK</v>
      </c>
      <c r="W20" s="17"/>
    </row>
    <row r="21" spans="1:23" s="4" customFormat="1" ht="15" customHeight="1">
      <c r="A21" s="103" t="str">
        <f>+Intitulés!B14</f>
        <v>C12</v>
      </c>
      <c r="B21" s="105" t="str">
        <f>Intitulés!C14</f>
        <v>Enregistrement dans le dossier médical du patient : 
Nom du médecin ou du chirurgien-dentiste utilisateur,</v>
      </c>
      <c r="C21" s="17"/>
      <c r="D21" s="89">
        <f>COUNTIF(Annee2017!T1C12,"1")</f>
        <v>0</v>
      </c>
      <c r="E21" s="89">
        <f>COUNTIF(Annee2017!T1C12,"2")</f>
        <v>0</v>
      </c>
      <c r="F21" s="89">
        <f t="shared" si="0"/>
        <v>0</v>
      </c>
      <c r="G21" s="67"/>
      <c r="H21" s="88" t="str">
        <f t="shared" si="1"/>
        <v> </v>
      </c>
      <c r="I21" s="88" t="str">
        <f t="shared" si="2"/>
        <v> </v>
      </c>
      <c r="J21" s="68"/>
      <c r="K21" s="103" t="str">
        <f>+Intitulés!B14</f>
        <v>C12</v>
      </c>
      <c r="L21" s="104" t="str">
        <f t="shared" si="3"/>
        <v>Enregistrement dans le dossier médical du patient : 
Nom du médecin ou du chirurgien-dentiste utilisateur,</v>
      </c>
      <c r="M21" s="17"/>
      <c r="N21" s="89">
        <f>COUNTIF(Annee2017!T1C12,"1")</f>
        <v>0</v>
      </c>
      <c r="O21" s="89">
        <f>COUNTIF(Annee2017!T1C12,"2")</f>
        <v>0</v>
      </c>
      <c r="P21" s="89">
        <f>COUNTIF(Annee2017!T1C12,"8")</f>
        <v>0</v>
      </c>
      <c r="Q21" s="89">
        <f t="shared" si="4"/>
        <v>0</v>
      </c>
      <c r="R21" s="67"/>
      <c r="S21" s="88" t="str">
        <f t="shared" si="5"/>
        <v> </v>
      </c>
      <c r="T21" s="88" t="str">
        <f t="shared" si="6"/>
        <v> </v>
      </c>
      <c r="U21" s="88" t="str">
        <f t="shared" si="7"/>
        <v> </v>
      </c>
      <c r="V21" s="92" t="str">
        <f>IF(Q21=Annee2017!$B$6,"OK","ERREUR SAISIE")</f>
        <v>OK</v>
      </c>
      <c r="W21" s="17"/>
    </row>
    <row r="22" spans="1:23" s="4" customFormat="1" ht="15" customHeight="1">
      <c r="A22" s="103" t="str">
        <f>+Intitulés!B15</f>
        <v>C13</v>
      </c>
      <c r="B22" s="104" t="str">
        <f>Intitulés!C15</f>
        <v>L'information au patient, qui lui est transmise à l’issue des soins, mentionne : 
Identification de chaque DM (dénomination, N° de série ou de lot, nom du fabricant ou de son mandataire)</v>
      </c>
      <c r="C22" s="17"/>
      <c r="D22" s="89">
        <f>COUNTIF(Annee2017!T1C13,"1")</f>
        <v>0</v>
      </c>
      <c r="E22" s="89">
        <f>COUNTIF(Annee2017!T1C13,"2")</f>
        <v>0</v>
      </c>
      <c r="F22" s="89">
        <f t="shared" si="0"/>
        <v>0</v>
      </c>
      <c r="G22" s="67"/>
      <c r="H22" s="88" t="str">
        <f t="shared" si="1"/>
        <v> </v>
      </c>
      <c r="I22" s="88" t="str">
        <f t="shared" si="2"/>
        <v> </v>
      </c>
      <c r="J22" s="68"/>
      <c r="K22" s="103" t="str">
        <f>+Intitulés!B15</f>
        <v>C13</v>
      </c>
      <c r="L22" s="104" t="str">
        <f t="shared" si="3"/>
        <v>L'information au patient, qui lui est transmise à l’issue des soins, mentionne : 
Identification de chaque DM (dénomination, N° de série ou de lot, nom du fabricant ou de son mandataire)</v>
      </c>
      <c r="M22" s="17"/>
      <c r="N22" s="89">
        <f>COUNTIF(Annee2017!T1C13,"1")</f>
        <v>0</v>
      </c>
      <c r="O22" s="89">
        <f>COUNTIF(Annee2017!T1C13,"2")</f>
        <v>0</v>
      </c>
      <c r="P22" s="89">
        <f>COUNTIF(Annee2017!T1C13,"8")</f>
        <v>0</v>
      </c>
      <c r="Q22" s="89">
        <f t="shared" si="4"/>
        <v>0</v>
      </c>
      <c r="R22" s="67"/>
      <c r="S22" s="88" t="str">
        <f t="shared" si="5"/>
        <v> </v>
      </c>
      <c r="T22" s="88" t="str">
        <f t="shared" si="6"/>
        <v> </v>
      </c>
      <c r="U22" s="88" t="str">
        <f t="shared" si="7"/>
        <v> </v>
      </c>
      <c r="V22" s="92" t="str">
        <f>IF(Q22=Annee2017!$B$6,"OK","ERREUR SAISIE")</f>
        <v>OK</v>
      </c>
      <c r="W22" s="17"/>
    </row>
    <row r="23" spans="1:23" s="4" customFormat="1" ht="15" customHeight="1">
      <c r="A23" s="103" t="str">
        <f>+Intitulés!B16</f>
        <v>C14</v>
      </c>
      <c r="B23" s="104" t="str">
        <f>Intitulés!C16</f>
        <v>L'information au patient, qui lui est transmise à l’issue des soins, mentionne : 
Lieu d’utilisation</v>
      </c>
      <c r="C23" s="17"/>
      <c r="D23" s="89">
        <f>COUNTIF(Annee2017!T1C14,"1")</f>
        <v>0</v>
      </c>
      <c r="E23" s="89">
        <f>COUNTIF(Annee2017!T1C14,"2")</f>
        <v>0</v>
      </c>
      <c r="F23" s="89">
        <f t="shared" si="0"/>
        <v>0</v>
      </c>
      <c r="G23" s="67"/>
      <c r="H23" s="88" t="str">
        <f t="shared" si="1"/>
        <v> </v>
      </c>
      <c r="I23" s="88" t="str">
        <f t="shared" si="2"/>
        <v> </v>
      </c>
      <c r="J23" s="68"/>
      <c r="K23" s="103" t="str">
        <f>+Intitulés!B16</f>
        <v>C14</v>
      </c>
      <c r="L23" s="104" t="str">
        <f t="shared" si="3"/>
        <v>L'information au patient, qui lui est transmise à l’issue des soins, mentionne : 
Lieu d’utilisation</v>
      </c>
      <c r="M23" s="17"/>
      <c r="N23" s="89">
        <f>COUNTIF(Annee2017!T1C14,"1")</f>
        <v>0</v>
      </c>
      <c r="O23" s="89">
        <f>COUNTIF(Annee2017!T1C14,"2")</f>
        <v>0</v>
      </c>
      <c r="P23" s="89">
        <f>COUNTIF(Annee2017!T1C14,"8")</f>
        <v>0</v>
      </c>
      <c r="Q23" s="89">
        <f t="shared" si="4"/>
        <v>0</v>
      </c>
      <c r="R23" s="67"/>
      <c r="S23" s="88" t="str">
        <f t="shared" si="5"/>
        <v> </v>
      </c>
      <c r="T23" s="88" t="str">
        <f t="shared" si="6"/>
        <v> </v>
      </c>
      <c r="U23" s="88" t="str">
        <f t="shared" si="7"/>
        <v> </v>
      </c>
      <c r="V23" s="92" t="str">
        <f>IF(Q23=Annee2017!$B$6,"OK","ERREUR SAISIE")</f>
        <v>OK</v>
      </c>
      <c r="W23" s="17"/>
    </row>
    <row r="24" spans="1:23" s="4" customFormat="1" ht="15" customHeight="1">
      <c r="A24" s="103" t="str">
        <f>+Intitulés!B17</f>
        <v>C15</v>
      </c>
      <c r="B24" s="105" t="str">
        <f>Intitulés!C17</f>
        <v>L'information au patient, qui lui est transmise à l’issue des soins, mentionne : 
Date d’utilisation</v>
      </c>
      <c r="C24" s="17"/>
      <c r="D24" s="89">
        <f>COUNTIF(Annee2017!T1C15,"1")</f>
        <v>0</v>
      </c>
      <c r="E24" s="89">
        <f>COUNTIF(Annee2017!T1C15,"2")</f>
        <v>0</v>
      </c>
      <c r="F24" s="89">
        <f t="shared" si="0"/>
        <v>0</v>
      </c>
      <c r="G24" s="67"/>
      <c r="H24" s="88" t="str">
        <f t="shared" si="1"/>
        <v> </v>
      </c>
      <c r="I24" s="88" t="str">
        <f t="shared" si="2"/>
        <v> </v>
      </c>
      <c r="J24" s="68"/>
      <c r="K24" s="103" t="str">
        <f>+Intitulés!B17</f>
        <v>C15</v>
      </c>
      <c r="L24" s="104" t="str">
        <f t="shared" si="3"/>
        <v>L'information au patient, qui lui est transmise à l’issue des soins, mentionne : 
Date d’utilisation</v>
      </c>
      <c r="M24" s="17"/>
      <c r="N24" s="89">
        <f>COUNTIF(Annee2017!T1C15,"1")</f>
        <v>0</v>
      </c>
      <c r="O24" s="89">
        <f>COUNTIF(Annee2017!T1C15,"2")</f>
        <v>0</v>
      </c>
      <c r="P24" s="89">
        <f>COUNTIF(Annee2017!T1C15,"8")</f>
        <v>0</v>
      </c>
      <c r="Q24" s="89">
        <f t="shared" si="4"/>
        <v>0</v>
      </c>
      <c r="R24" s="67"/>
      <c r="S24" s="88" t="str">
        <f t="shared" si="5"/>
        <v> </v>
      </c>
      <c r="T24" s="88" t="str">
        <f t="shared" si="6"/>
        <v> </v>
      </c>
      <c r="U24" s="88" t="str">
        <f t="shared" si="7"/>
        <v> </v>
      </c>
      <c r="V24" s="92" t="str">
        <f>IF(Q24=Annee2017!$B$6,"OK","ERREUR SAISIE")</f>
        <v>OK</v>
      </c>
      <c r="W24" s="17"/>
    </row>
    <row r="25" spans="1:23" s="4" customFormat="1" ht="15" customHeight="1">
      <c r="A25" s="103" t="str">
        <f>+Intitulés!B18</f>
        <v>C16</v>
      </c>
      <c r="B25" s="104" t="str">
        <f>Intitulés!C18</f>
        <v>L'information au patient, qui lui est transmise à l’issue des soins, mentionne : 
Nom du médecin ou du chirurgien-dentiste utilisateur</v>
      </c>
      <c r="C25" s="17"/>
      <c r="D25" s="89">
        <f>COUNTIF(Annee2017!T1C16,"1")</f>
        <v>0</v>
      </c>
      <c r="E25" s="89">
        <f>COUNTIF(Annee2017!T1C16,"2")</f>
        <v>0</v>
      </c>
      <c r="F25" s="89">
        <f t="shared" si="0"/>
        <v>0</v>
      </c>
      <c r="G25" s="67"/>
      <c r="H25" s="88" t="str">
        <f t="shared" si="1"/>
        <v> </v>
      </c>
      <c r="I25" s="88" t="str">
        <f t="shared" si="2"/>
        <v> </v>
      </c>
      <c r="J25" s="68"/>
      <c r="K25" s="103" t="str">
        <f>+Intitulés!B18</f>
        <v>C16</v>
      </c>
      <c r="L25" s="104" t="str">
        <f t="shared" si="3"/>
        <v>L'information au patient, qui lui est transmise à l’issue des soins, mentionne : 
Nom du médecin ou du chirurgien-dentiste utilisateur</v>
      </c>
      <c r="M25" s="17"/>
      <c r="N25" s="89">
        <f>COUNTIF(Annee2017!T1C16,"1")</f>
        <v>0</v>
      </c>
      <c r="O25" s="89">
        <f>COUNTIF(Annee2017!T1C16,"2")</f>
        <v>0</v>
      </c>
      <c r="P25" s="89">
        <f>COUNTIF(Annee2017!T1C16,"8")</f>
        <v>0</v>
      </c>
      <c r="Q25" s="89">
        <f t="shared" si="4"/>
        <v>0</v>
      </c>
      <c r="R25" s="67"/>
      <c r="S25" s="88" t="str">
        <f t="shared" si="5"/>
        <v> </v>
      </c>
      <c r="T25" s="88" t="str">
        <f t="shared" si="6"/>
        <v> </v>
      </c>
      <c r="U25" s="88" t="str">
        <f t="shared" si="7"/>
        <v> </v>
      </c>
      <c r="V25" s="92" t="str">
        <f>IF(Q25=Annee2017!$B$6,"OK","ERREUR SAISIE")</f>
        <v>OK</v>
      </c>
      <c r="W25" s="17"/>
    </row>
    <row r="26" spans="1:23" s="4" customFormat="1" ht="15" customHeight="1">
      <c r="A26" s="103" t="str">
        <f>+Intitulés!B19</f>
        <v>C17</v>
      </c>
      <c r="B26" s="104" t="str">
        <f>Intitulés!C19</f>
        <v>Traçabilité du(es) DM implanté(s) non retrouvée</v>
      </c>
      <c r="C26" s="17"/>
      <c r="D26" s="89">
        <f>COUNTIF(Annee2017!T1C17,"1")</f>
        <v>0</v>
      </c>
      <c r="E26" s="89">
        <f>COUNTIF(Annee2017!T1C17,"2")</f>
        <v>80</v>
      </c>
      <c r="F26" s="89">
        <f aca="true" t="shared" si="8" ref="F26:F39">E26+D26</f>
        <v>80</v>
      </c>
      <c r="G26" s="67"/>
      <c r="H26" s="88">
        <f aca="true" t="shared" si="9" ref="H26:H39">IF(F26=0," ",INT(D26/$F26*1000)/1000)</f>
        <v>0</v>
      </c>
      <c r="I26" s="88">
        <f aca="true" t="shared" si="10" ref="I26:I39">IF(F26=0," ",INT(E26/$F26*1000)/1000)</f>
        <v>1</v>
      </c>
      <c r="J26" s="68"/>
      <c r="K26" s="103" t="str">
        <f>+Intitulés!B19</f>
        <v>C17</v>
      </c>
      <c r="L26" s="104" t="str">
        <f aca="true" t="shared" si="11" ref="L26:L39">B26</f>
        <v>Traçabilité du(es) DM implanté(s) non retrouvée</v>
      </c>
      <c r="M26" s="17"/>
      <c r="N26" s="89">
        <f>COUNTIF(Annee2017!T1C17,"1")</f>
        <v>0</v>
      </c>
      <c r="O26" s="89">
        <f>COUNTIF(Annee2017!T1C17,"2")</f>
        <v>80</v>
      </c>
      <c r="P26" s="89">
        <f>COUNTIF(Annee2017!T1C17,"8")</f>
        <v>0</v>
      </c>
      <c r="Q26" s="89">
        <f aca="true" t="shared" si="12" ref="Q26:Q39">N26+O26+P26</f>
        <v>80</v>
      </c>
      <c r="R26" s="67"/>
      <c r="S26" s="88">
        <f aca="true" t="shared" si="13" ref="S26:S39">IF(Q26=0," ",INT(N26/$Q26*1000)/1000)</f>
        <v>0</v>
      </c>
      <c r="T26" s="88">
        <f aca="true" t="shared" si="14" ref="T26:T39">IF(Q26=0," ",INT(O26/$Q26*1000)/1000)</f>
        <v>1</v>
      </c>
      <c r="U26" s="88">
        <f aca="true" t="shared" si="15" ref="U26:U39">IF(Q26=0," ",INT(P26/$Q26*1000)/1000)</f>
        <v>0</v>
      </c>
      <c r="V26" s="92" t="str">
        <f>IF(Q26=Annee2017!$B$6,"OK","ERREUR SAISIE")</f>
        <v>ERREUR SAISIE</v>
      </c>
      <c r="W26" s="17"/>
    </row>
    <row r="27" spans="1:23" s="4" customFormat="1" ht="15" customHeight="1">
      <c r="A27" s="103" t="str">
        <f>+Intitulés!B20</f>
        <v>C18</v>
      </c>
      <c r="B27" s="104" t="str">
        <f>Intitulés!C20</f>
        <v>Traçabilité du(es) DM implanté(s) conforme</v>
      </c>
      <c r="C27" s="17"/>
      <c r="D27" s="89">
        <f>COUNTIF(Annee2017!T1C18,"1")</f>
        <v>0</v>
      </c>
      <c r="E27" s="89">
        <f>COUNTIF(Annee2017!T1C18,"2")</f>
        <v>80</v>
      </c>
      <c r="F27" s="89">
        <f t="shared" si="8"/>
        <v>80</v>
      </c>
      <c r="G27" s="67"/>
      <c r="H27" s="88">
        <f t="shared" si="9"/>
        <v>0</v>
      </c>
      <c r="I27" s="88">
        <f t="shared" si="10"/>
        <v>1</v>
      </c>
      <c r="J27" s="68"/>
      <c r="K27" s="103" t="str">
        <f>+Intitulés!B20</f>
        <v>C18</v>
      </c>
      <c r="L27" s="104" t="str">
        <f t="shared" si="11"/>
        <v>Traçabilité du(es) DM implanté(s) conforme</v>
      </c>
      <c r="M27" s="17"/>
      <c r="N27" s="89">
        <f>COUNTIF(Annee2017!T1C18,"1")</f>
        <v>0</v>
      </c>
      <c r="O27" s="89">
        <f>COUNTIF(Annee2017!T1C18,"2")</f>
        <v>80</v>
      </c>
      <c r="P27" s="89">
        <f>COUNTIF(Annee2017!T1C18,"8")</f>
        <v>0</v>
      </c>
      <c r="Q27" s="89">
        <f t="shared" si="12"/>
        <v>80</v>
      </c>
      <c r="R27" s="67"/>
      <c r="S27" s="88">
        <f t="shared" si="13"/>
        <v>0</v>
      </c>
      <c r="T27" s="88">
        <f t="shared" si="14"/>
        <v>1</v>
      </c>
      <c r="U27" s="88">
        <f t="shared" si="15"/>
        <v>0</v>
      </c>
      <c r="V27" s="92" t="str">
        <f>IF(Q27=Annee2017!$B$6,"OK","ERREUR SAISIE")</f>
        <v>ERREUR SAISIE</v>
      </c>
      <c r="W27" s="17"/>
    </row>
    <row r="28" spans="1:23" s="4" customFormat="1" ht="15" customHeight="1">
      <c r="A28" s="103" t="str">
        <f>+Intitulés!B21</f>
        <v>C19</v>
      </c>
      <c r="B28" s="104" t="str">
        <f>Intitulés!C21</f>
        <v>Traçabilité du(es) DM implanté(s) avec au moins une cause de non-conformité</v>
      </c>
      <c r="C28" s="17"/>
      <c r="D28" s="89">
        <f>COUNTIF(Annee2017!T1C19,"1")</f>
        <v>0</v>
      </c>
      <c r="E28" s="89">
        <f>COUNTIF(Annee2017!T1C19,"2")</f>
        <v>80</v>
      </c>
      <c r="F28" s="89">
        <f t="shared" si="8"/>
        <v>80</v>
      </c>
      <c r="G28" s="67"/>
      <c r="H28" s="88">
        <f t="shared" si="9"/>
        <v>0</v>
      </c>
      <c r="I28" s="88">
        <f t="shared" si="10"/>
        <v>1</v>
      </c>
      <c r="J28" s="68"/>
      <c r="K28" s="103" t="str">
        <f>+Intitulés!B21</f>
        <v>C19</v>
      </c>
      <c r="L28" s="104" t="str">
        <f t="shared" si="11"/>
        <v>Traçabilité du(es) DM implanté(s) avec au moins une cause de non-conformité</v>
      </c>
      <c r="M28" s="17"/>
      <c r="N28" s="89">
        <f>COUNTIF(Annee2017!T1C19,"1")</f>
        <v>0</v>
      </c>
      <c r="O28" s="89">
        <f>COUNTIF(Annee2017!T1C19,"2")</f>
        <v>80</v>
      </c>
      <c r="P28" s="89">
        <f>COUNTIF(Annee2017!T1C19,"8")</f>
        <v>0</v>
      </c>
      <c r="Q28" s="89">
        <f t="shared" si="12"/>
        <v>80</v>
      </c>
      <c r="R28" s="67"/>
      <c r="S28" s="88">
        <f t="shared" si="13"/>
        <v>0</v>
      </c>
      <c r="T28" s="88">
        <f t="shared" si="14"/>
        <v>1</v>
      </c>
      <c r="U28" s="88">
        <f t="shared" si="15"/>
        <v>0</v>
      </c>
      <c r="V28" s="92" t="str">
        <f>IF(Q28=Annee2017!$B$6,"OK","ERREUR SAISIE")</f>
        <v>ERREUR SAISIE</v>
      </c>
      <c r="W28" s="17"/>
    </row>
    <row r="29" spans="1:23" s="4" customFormat="1" ht="15" customHeight="1">
      <c r="A29" s="103" t="str">
        <f>+Intitulés!B22</f>
        <v>C20</v>
      </c>
      <c r="B29" s="104" t="str">
        <f>Intitulés!C22</f>
        <v>Implantation de DMI sans enregistrement par la PUI</v>
      </c>
      <c r="C29" s="17"/>
      <c r="D29" s="89">
        <f>COUNTIF(Annee2017!T1C20,"1")</f>
        <v>0</v>
      </c>
      <c r="E29" s="89">
        <f>COUNTIF(Annee2017!T1C20,"2")</f>
        <v>80</v>
      </c>
      <c r="F29" s="89">
        <f t="shared" si="8"/>
        <v>80</v>
      </c>
      <c r="G29" s="67"/>
      <c r="H29" s="88">
        <f t="shared" si="9"/>
        <v>0</v>
      </c>
      <c r="I29" s="88">
        <f t="shared" si="10"/>
        <v>1</v>
      </c>
      <c r="J29" s="68"/>
      <c r="K29" s="103" t="str">
        <f>+Intitulés!B22</f>
        <v>C20</v>
      </c>
      <c r="L29" s="104" t="str">
        <f t="shared" si="11"/>
        <v>Implantation de DMI sans enregistrement par la PUI</v>
      </c>
      <c r="M29" s="17"/>
      <c r="N29" s="89">
        <f>COUNTIF(Annee2017!T1C20,"1")</f>
        <v>0</v>
      </c>
      <c r="O29" s="89">
        <f>COUNTIF(Annee2017!T1C20,"2")</f>
        <v>80</v>
      </c>
      <c r="P29" s="89">
        <f>COUNTIF(Annee2017!T1C20,"8")</f>
        <v>0</v>
      </c>
      <c r="Q29" s="89">
        <f t="shared" si="12"/>
        <v>80</v>
      </c>
      <c r="R29" s="67"/>
      <c r="S29" s="88">
        <f t="shared" si="13"/>
        <v>0</v>
      </c>
      <c r="T29" s="88">
        <f t="shared" si="14"/>
        <v>1</v>
      </c>
      <c r="U29" s="88">
        <f t="shared" si="15"/>
        <v>0</v>
      </c>
      <c r="V29" s="92" t="str">
        <f>IF(Q29=Annee2017!$B$6,"OK","ERREUR SAISIE")</f>
        <v>ERREUR SAISIE</v>
      </c>
      <c r="W29" s="17"/>
    </row>
    <row r="30" spans="1:23" s="4" customFormat="1" ht="15" customHeight="1">
      <c r="A30" s="103" t="str">
        <f>+Intitulés!B23</f>
        <v>C21</v>
      </c>
      <c r="B30" s="104" t="str">
        <f>Intitulés!C23</f>
        <v>Implantation de DMI sans enregistrement de l'identification du patient</v>
      </c>
      <c r="C30" s="17"/>
      <c r="D30" s="89">
        <f>COUNTIF(Annee2017!T1C21,"1")</f>
        <v>0</v>
      </c>
      <c r="E30" s="89">
        <f>COUNTIF(Annee2017!T1C21,"2")</f>
        <v>80</v>
      </c>
      <c r="F30" s="89">
        <f t="shared" si="8"/>
        <v>80</v>
      </c>
      <c r="G30" s="67"/>
      <c r="H30" s="88">
        <f t="shared" si="9"/>
        <v>0</v>
      </c>
      <c r="I30" s="88">
        <f t="shared" si="10"/>
        <v>1</v>
      </c>
      <c r="J30" s="68"/>
      <c r="K30" s="103" t="str">
        <f>+Intitulés!B23</f>
        <v>C21</v>
      </c>
      <c r="L30" s="104" t="str">
        <f t="shared" si="11"/>
        <v>Implantation de DMI sans enregistrement de l'identification du patient</v>
      </c>
      <c r="M30" s="17"/>
      <c r="N30" s="89">
        <f>COUNTIF(Annee2017!T1C21,"1")</f>
        <v>0</v>
      </c>
      <c r="O30" s="89">
        <f>COUNTIF(Annee2017!T1C21,"2")</f>
        <v>80</v>
      </c>
      <c r="P30" s="89">
        <f>COUNTIF(Annee2017!T1C21,"8")</f>
        <v>0</v>
      </c>
      <c r="Q30" s="89">
        <f t="shared" si="12"/>
        <v>80</v>
      </c>
      <c r="R30" s="67"/>
      <c r="S30" s="88">
        <f t="shared" si="13"/>
        <v>0</v>
      </c>
      <c r="T30" s="88">
        <f t="shared" si="14"/>
        <v>1</v>
      </c>
      <c r="U30" s="88">
        <f t="shared" si="15"/>
        <v>0</v>
      </c>
      <c r="V30" s="92" t="str">
        <f>IF(Q30=Annee2017!$B$6,"OK","ERREUR SAISIE")</f>
        <v>ERREUR SAISIE</v>
      </c>
      <c r="W30" s="17"/>
    </row>
    <row r="31" spans="1:23" s="4" customFormat="1" ht="15" customHeight="1">
      <c r="A31" s="103" t="str">
        <f>+Intitulés!B24</f>
        <v>C22</v>
      </c>
      <c r="B31" s="104" t="str">
        <f>Intitulés!C24</f>
        <v>Implantation de DMI sans enregistrement de la date d'implantation</v>
      </c>
      <c r="C31" s="17"/>
      <c r="D31" s="89">
        <f>COUNTIF(Annee2017!T1C22,"1")</f>
        <v>0</v>
      </c>
      <c r="E31" s="89">
        <f>COUNTIF(Annee2017!T1C22,"2")</f>
        <v>80</v>
      </c>
      <c r="F31" s="89">
        <f t="shared" si="8"/>
        <v>80</v>
      </c>
      <c r="G31" s="67"/>
      <c r="H31" s="88">
        <f t="shared" si="9"/>
        <v>0</v>
      </c>
      <c r="I31" s="88">
        <f t="shared" si="10"/>
        <v>1</v>
      </c>
      <c r="J31" s="68"/>
      <c r="K31" s="103" t="str">
        <f>+Intitulés!B24</f>
        <v>C22</v>
      </c>
      <c r="L31" s="104" t="str">
        <f t="shared" si="11"/>
        <v>Implantation de DMI sans enregistrement de la date d'implantation</v>
      </c>
      <c r="M31" s="17"/>
      <c r="N31" s="89">
        <f>COUNTIF(Annee2017!T1C22,"1")</f>
        <v>0</v>
      </c>
      <c r="O31" s="89">
        <f>COUNTIF(Annee2017!T1C22,"2")</f>
        <v>80</v>
      </c>
      <c r="P31" s="89">
        <f>COUNTIF(Annee2017!T1C22,"8")</f>
        <v>0</v>
      </c>
      <c r="Q31" s="89">
        <f t="shared" si="12"/>
        <v>80</v>
      </c>
      <c r="R31" s="67"/>
      <c r="S31" s="88">
        <f t="shared" si="13"/>
        <v>0</v>
      </c>
      <c r="T31" s="88">
        <f t="shared" si="14"/>
        <v>1</v>
      </c>
      <c r="U31" s="88">
        <f t="shared" si="15"/>
        <v>0</v>
      </c>
      <c r="V31" s="92" t="str">
        <f>IF(Q31=Annee2017!$B$6,"OK","ERREUR SAISIE")</f>
        <v>ERREUR SAISIE</v>
      </c>
      <c r="W31" s="17"/>
    </row>
    <row r="32" spans="1:23" s="4" customFormat="1" ht="15" customHeight="1">
      <c r="A32" s="103" t="str">
        <f>+Intitulés!B25</f>
        <v>C23</v>
      </c>
      <c r="B32" s="104" t="str">
        <f>Intitulés!C25</f>
        <v>Implantation de DMI sans enregistrement du nom du prescripteur</v>
      </c>
      <c r="C32" s="17"/>
      <c r="D32" s="89">
        <f>COUNTIF(Annee2017!T1C23,"1")</f>
        <v>0</v>
      </c>
      <c r="E32" s="89">
        <f>COUNTIF(Annee2017!T1C23,"2")</f>
        <v>80</v>
      </c>
      <c r="F32" s="89">
        <f>E32+D32</f>
        <v>80</v>
      </c>
      <c r="G32" s="67"/>
      <c r="H32" s="88">
        <f>IF(F32=0," ",INT(D32/$F32*1000)/1000)</f>
        <v>0</v>
      </c>
      <c r="I32" s="88">
        <f>IF(F32=0," ",INT(E32/$F32*1000)/1000)</f>
        <v>1</v>
      </c>
      <c r="J32" s="68"/>
      <c r="K32" s="103" t="str">
        <f>+Intitulés!B25</f>
        <v>C23</v>
      </c>
      <c r="L32" s="104" t="str">
        <f t="shared" si="11"/>
        <v>Implantation de DMI sans enregistrement du nom du prescripteur</v>
      </c>
      <c r="M32" s="17"/>
      <c r="N32" s="89">
        <f>COUNTIF(Annee2017!T1C23,"1")</f>
        <v>0</v>
      </c>
      <c r="O32" s="89">
        <f>COUNTIF(Annee2017!T1C23,"2")</f>
        <v>80</v>
      </c>
      <c r="P32" s="89">
        <f>COUNTIF(Annee2017!T1C23,"8")</f>
        <v>0</v>
      </c>
      <c r="Q32" s="89">
        <f t="shared" si="12"/>
        <v>80</v>
      </c>
      <c r="R32" s="67"/>
      <c r="S32" s="88">
        <f t="shared" si="13"/>
        <v>0</v>
      </c>
      <c r="T32" s="88">
        <f t="shared" si="14"/>
        <v>1</v>
      </c>
      <c r="U32" s="88">
        <f t="shared" si="15"/>
        <v>0</v>
      </c>
      <c r="V32" s="92" t="str">
        <f>IF(Q32=Annee2017!$B$6,"OK","ERREUR SAISIE")</f>
        <v>ERREUR SAISIE</v>
      </c>
      <c r="W32" s="17"/>
    </row>
    <row r="33" spans="1:23" s="4" customFormat="1" ht="15" customHeight="1">
      <c r="A33" s="103" t="str">
        <f>+Intitulés!B26</f>
        <v>C24</v>
      </c>
      <c r="B33" s="104" t="str">
        <f>Intitulés!C26</f>
        <v>Implantation de DMI sans enregistrement de la signature du prescripteur</v>
      </c>
      <c r="C33" s="17"/>
      <c r="D33" s="89">
        <f>COUNTIF(Annee2017!T1C24,"1")</f>
        <v>0</v>
      </c>
      <c r="E33" s="89">
        <f>COUNTIF(Annee2017!T1C24,"2")</f>
        <v>80</v>
      </c>
      <c r="F33" s="89">
        <f t="shared" si="8"/>
        <v>80</v>
      </c>
      <c r="G33" s="67"/>
      <c r="H33" s="88">
        <f t="shared" si="9"/>
        <v>0</v>
      </c>
      <c r="I33" s="88">
        <f t="shared" si="10"/>
        <v>1</v>
      </c>
      <c r="J33" s="68"/>
      <c r="K33" s="103" t="str">
        <f>+Intitulés!B26</f>
        <v>C24</v>
      </c>
      <c r="L33" s="104" t="str">
        <f t="shared" si="11"/>
        <v>Implantation de DMI sans enregistrement de la signature du prescripteur</v>
      </c>
      <c r="M33" s="17"/>
      <c r="N33" s="89">
        <f>COUNTIF(Annee2017!T1C24,"1")</f>
        <v>0</v>
      </c>
      <c r="O33" s="89">
        <f>COUNTIF(Annee2017!T1C24,"2")</f>
        <v>80</v>
      </c>
      <c r="P33" s="89">
        <f>COUNTIF(Annee2017!T1C24,"8")</f>
        <v>0</v>
      </c>
      <c r="Q33" s="89">
        <f t="shared" si="12"/>
        <v>80</v>
      </c>
      <c r="R33" s="67"/>
      <c r="S33" s="88">
        <f t="shared" si="13"/>
        <v>0</v>
      </c>
      <c r="T33" s="88">
        <f t="shared" si="14"/>
        <v>1</v>
      </c>
      <c r="U33" s="88">
        <f t="shared" si="15"/>
        <v>0</v>
      </c>
      <c r="V33" s="92" t="str">
        <f>IF(Q33=Annee2017!$B$6,"OK","ERREUR SAISIE")</f>
        <v>ERREUR SAISIE</v>
      </c>
      <c r="W33" s="17"/>
    </row>
    <row r="34" spans="1:23" s="4" customFormat="1" ht="15" customHeight="1">
      <c r="A34" s="103" t="str">
        <f>+Intitulés!B27</f>
        <v>C25</v>
      </c>
      <c r="B34" s="104" t="str">
        <f>Intitulés!C27</f>
        <v>Implantation de DMI sans enregistrement de l'identification du DMI</v>
      </c>
      <c r="C34" s="17"/>
      <c r="D34" s="89">
        <f>COUNTIF(Annee2017!T1C25,"1")</f>
        <v>0</v>
      </c>
      <c r="E34" s="89">
        <f>COUNTIF(Annee2017!T1C25,"2")</f>
        <v>80</v>
      </c>
      <c r="F34" s="89">
        <f t="shared" si="8"/>
        <v>80</v>
      </c>
      <c r="G34" s="67"/>
      <c r="H34" s="88">
        <f t="shared" si="9"/>
        <v>0</v>
      </c>
      <c r="I34" s="88">
        <f t="shared" si="10"/>
        <v>1</v>
      </c>
      <c r="J34" s="68"/>
      <c r="K34" s="103" t="str">
        <f>+Intitulés!B27</f>
        <v>C25</v>
      </c>
      <c r="L34" s="104" t="str">
        <f t="shared" si="11"/>
        <v>Implantation de DMI sans enregistrement de l'identification du DMI</v>
      </c>
      <c r="M34" s="17"/>
      <c r="N34" s="89">
        <f>COUNTIF(Annee2017!T1C25,"1")</f>
        <v>0</v>
      </c>
      <c r="O34" s="89">
        <f>COUNTIF(Annee2017!T1C25,"2")</f>
        <v>80</v>
      </c>
      <c r="P34" s="89">
        <f>COUNTIF(Annee2017!T1C25,"8")</f>
        <v>0</v>
      </c>
      <c r="Q34" s="89">
        <f t="shared" si="12"/>
        <v>80</v>
      </c>
      <c r="R34" s="67"/>
      <c r="S34" s="88">
        <f t="shared" si="13"/>
        <v>0</v>
      </c>
      <c r="T34" s="88">
        <f t="shared" si="14"/>
        <v>1</v>
      </c>
      <c r="U34" s="88">
        <f t="shared" si="15"/>
        <v>0</v>
      </c>
      <c r="V34" s="92" t="str">
        <f>IF(Q34=Annee2017!$B$6,"OK","ERREUR SAISIE")</f>
        <v>ERREUR SAISIE</v>
      </c>
      <c r="W34" s="17"/>
    </row>
    <row r="35" spans="1:23" s="4" customFormat="1" ht="15" customHeight="1">
      <c r="A35" s="103" t="str">
        <f>+Intitulés!B28</f>
        <v>C26</v>
      </c>
      <c r="B35" s="104" t="str">
        <f>Intitulés!C28</f>
        <v>Implantation de DMI sans information du patient</v>
      </c>
      <c r="C35" s="17"/>
      <c r="D35" s="89">
        <f>COUNTIF(Annee2017!T1C26,"1")</f>
        <v>0</v>
      </c>
      <c r="E35" s="89">
        <f>COUNTIF(Annee2017!T1C26,"2")</f>
        <v>80</v>
      </c>
      <c r="F35" s="89">
        <f t="shared" si="8"/>
        <v>80</v>
      </c>
      <c r="G35" s="67"/>
      <c r="H35" s="88">
        <f t="shared" si="9"/>
        <v>0</v>
      </c>
      <c r="I35" s="88">
        <f t="shared" si="10"/>
        <v>1</v>
      </c>
      <c r="J35" s="68"/>
      <c r="K35" s="103" t="str">
        <f>+Intitulés!B28</f>
        <v>C26</v>
      </c>
      <c r="L35" s="104" t="str">
        <f t="shared" si="11"/>
        <v>Implantation de DMI sans information du patient</v>
      </c>
      <c r="M35" s="17"/>
      <c r="N35" s="89">
        <f>COUNTIF(Annee2017!T1C26,"1")</f>
        <v>0</v>
      </c>
      <c r="O35" s="89">
        <f>COUNTIF(Annee2017!T1C26,"2")</f>
        <v>80</v>
      </c>
      <c r="P35" s="89">
        <f>COUNTIF(Annee2017!T1C26,"8")</f>
        <v>0</v>
      </c>
      <c r="Q35" s="89">
        <f t="shared" si="12"/>
        <v>80</v>
      </c>
      <c r="R35" s="67"/>
      <c r="S35" s="88">
        <f t="shared" si="13"/>
        <v>0</v>
      </c>
      <c r="T35" s="88">
        <f t="shared" si="14"/>
        <v>1</v>
      </c>
      <c r="U35" s="88">
        <f t="shared" si="15"/>
        <v>0</v>
      </c>
      <c r="V35" s="92" t="str">
        <f>IF(Q35=Annee2017!$B$6,"OK","ERREUR SAISIE")</f>
        <v>ERREUR SAISIE</v>
      </c>
      <c r="W35" s="17"/>
    </row>
    <row r="36" spans="1:23" s="4" customFormat="1" ht="15" customHeight="1">
      <c r="A36" s="103" t="str">
        <f>+Intitulés!B29</f>
        <v>C27</v>
      </c>
      <c r="B36" s="104">
        <f>Intitulés!C29</f>
        <v>0</v>
      </c>
      <c r="C36" s="17"/>
      <c r="D36" s="89">
        <f>COUNTIF(Annee2017!T1C27,"1")</f>
        <v>0</v>
      </c>
      <c r="E36" s="89">
        <f>COUNTIF(Annee2017!T1C27,"2")</f>
        <v>0</v>
      </c>
      <c r="F36" s="89">
        <f t="shared" si="8"/>
        <v>0</v>
      </c>
      <c r="G36" s="67"/>
      <c r="H36" s="88" t="str">
        <f t="shared" si="9"/>
        <v> </v>
      </c>
      <c r="I36" s="88" t="str">
        <f t="shared" si="10"/>
        <v> </v>
      </c>
      <c r="J36" s="68"/>
      <c r="K36" s="103" t="str">
        <f>+Intitulés!B29</f>
        <v>C27</v>
      </c>
      <c r="L36" s="104">
        <f t="shared" si="11"/>
        <v>0</v>
      </c>
      <c r="M36" s="17"/>
      <c r="N36" s="89">
        <f>COUNTIF(Annee2017!T1C27,"1")</f>
        <v>0</v>
      </c>
      <c r="O36" s="89">
        <f>COUNTIF(Annee2017!T1C27,"2")</f>
        <v>0</v>
      </c>
      <c r="P36" s="89">
        <f>COUNTIF(Annee2017!T1C27,"8")</f>
        <v>0</v>
      </c>
      <c r="Q36" s="89">
        <f t="shared" si="12"/>
        <v>0</v>
      </c>
      <c r="R36" s="67"/>
      <c r="S36" s="88" t="str">
        <f t="shared" si="13"/>
        <v> </v>
      </c>
      <c r="T36" s="88" t="str">
        <f t="shared" si="14"/>
        <v> </v>
      </c>
      <c r="U36" s="88" t="str">
        <f t="shared" si="15"/>
        <v> </v>
      </c>
      <c r="V36" s="92" t="str">
        <f>IF(Q36=Annee2017!$B$6,"OK","ERREUR SAISIE")</f>
        <v>OK</v>
      </c>
      <c r="W36" s="17"/>
    </row>
    <row r="37" spans="1:23" s="4" customFormat="1" ht="15" customHeight="1">
      <c r="A37" s="103" t="str">
        <f>+Intitulés!B30</f>
        <v>C28</v>
      </c>
      <c r="B37" s="104">
        <f>Intitulés!C30</f>
        <v>0</v>
      </c>
      <c r="C37" s="17"/>
      <c r="D37" s="89">
        <f>COUNTIF(Annee2017!T1C28,"1")</f>
        <v>0</v>
      </c>
      <c r="E37" s="89">
        <f>COUNTIF(Annee2017!T1C28,"2")</f>
        <v>0</v>
      </c>
      <c r="F37" s="89">
        <f t="shared" si="8"/>
        <v>0</v>
      </c>
      <c r="G37" s="67"/>
      <c r="H37" s="88" t="str">
        <f t="shared" si="9"/>
        <v> </v>
      </c>
      <c r="I37" s="88" t="str">
        <f t="shared" si="10"/>
        <v> </v>
      </c>
      <c r="J37" s="68"/>
      <c r="K37" s="103" t="str">
        <f>+Intitulés!B30</f>
        <v>C28</v>
      </c>
      <c r="L37" s="104">
        <f t="shared" si="11"/>
        <v>0</v>
      </c>
      <c r="M37" s="17"/>
      <c r="N37" s="89">
        <f>COUNTIF(Annee2017!T1C28,"1")</f>
        <v>0</v>
      </c>
      <c r="O37" s="89">
        <f>COUNTIF(Annee2017!T1C28,"2")</f>
        <v>0</v>
      </c>
      <c r="P37" s="89">
        <f>COUNTIF(Annee2017!T1C28,"8")</f>
        <v>0</v>
      </c>
      <c r="Q37" s="89">
        <f t="shared" si="12"/>
        <v>0</v>
      </c>
      <c r="R37" s="67"/>
      <c r="S37" s="88" t="str">
        <f t="shared" si="13"/>
        <v> </v>
      </c>
      <c r="T37" s="88" t="str">
        <f t="shared" si="14"/>
        <v> </v>
      </c>
      <c r="U37" s="88" t="str">
        <f t="shared" si="15"/>
        <v> </v>
      </c>
      <c r="V37" s="92" t="str">
        <f>IF(Q37=Annee2017!$B$6,"OK","ERREUR SAISIE")</f>
        <v>OK</v>
      </c>
      <c r="W37" s="17"/>
    </row>
    <row r="38" spans="1:23" s="4" customFormat="1" ht="15" customHeight="1">
      <c r="A38" s="103" t="str">
        <f>+Intitulés!B31</f>
        <v>C29</v>
      </c>
      <c r="B38" s="104">
        <f>Intitulés!C31</f>
        <v>0</v>
      </c>
      <c r="C38" s="17"/>
      <c r="D38" s="89">
        <f>COUNTIF(Annee2017!T1C29,"1")</f>
        <v>0</v>
      </c>
      <c r="E38" s="89">
        <f>COUNTIF(Annee2017!T1C29,"2")</f>
        <v>0</v>
      </c>
      <c r="F38" s="89">
        <f t="shared" si="8"/>
        <v>0</v>
      </c>
      <c r="G38" s="67"/>
      <c r="H38" s="88" t="str">
        <f t="shared" si="9"/>
        <v> </v>
      </c>
      <c r="I38" s="88" t="str">
        <f t="shared" si="10"/>
        <v> </v>
      </c>
      <c r="J38" s="68"/>
      <c r="K38" s="103" t="str">
        <f>+Intitulés!B31</f>
        <v>C29</v>
      </c>
      <c r="L38" s="104">
        <f t="shared" si="11"/>
        <v>0</v>
      </c>
      <c r="M38" s="17"/>
      <c r="N38" s="89">
        <f>COUNTIF(Annee2017!T1C29,"1")</f>
        <v>0</v>
      </c>
      <c r="O38" s="89">
        <f>COUNTIF(Annee2017!T1C29,"2")</f>
        <v>0</v>
      </c>
      <c r="P38" s="89">
        <f>COUNTIF(Annee2017!T1C29,"8")</f>
        <v>0</v>
      </c>
      <c r="Q38" s="89">
        <f t="shared" si="12"/>
        <v>0</v>
      </c>
      <c r="R38" s="67"/>
      <c r="S38" s="88" t="str">
        <f t="shared" si="13"/>
        <v> </v>
      </c>
      <c r="T38" s="88" t="str">
        <f t="shared" si="14"/>
        <v> </v>
      </c>
      <c r="U38" s="88" t="str">
        <f t="shared" si="15"/>
        <v> </v>
      </c>
      <c r="V38" s="92" t="str">
        <f>IF(Q38=Annee2017!$B$6,"OK","ERREUR SAISIE")</f>
        <v>OK</v>
      </c>
      <c r="W38" s="17"/>
    </row>
    <row r="39" spans="1:23" s="4" customFormat="1" ht="15" customHeight="1">
      <c r="A39" s="103" t="str">
        <f>+Intitulés!B32</f>
        <v>C30</v>
      </c>
      <c r="B39" s="104">
        <f>Intitulés!C32</f>
        <v>0</v>
      </c>
      <c r="C39" s="17"/>
      <c r="D39" s="89">
        <f>COUNTIF(Annee2017!T1C30,"1")</f>
        <v>0</v>
      </c>
      <c r="E39" s="89">
        <f>COUNTIF(Annee2017!T1C30,"2")</f>
        <v>0</v>
      </c>
      <c r="F39" s="89">
        <f t="shared" si="8"/>
        <v>0</v>
      </c>
      <c r="G39" s="67"/>
      <c r="H39" s="88" t="str">
        <f t="shared" si="9"/>
        <v> </v>
      </c>
      <c r="I39" s="88" t="str">
        <f t="shared" si="10"/>
        <v> </v>
      </c>
      <c r="J39" s="68"/>
      <c r="K39" s="103" t="str">
        <f>+Intitulés!B32</f>
        <v>C30</v>
      </c>
      <c r="L39" s="104">
        <f t="shared" si="11"/>
        <v>0</v>
      </c>
      <c r="M39" s="17"/>
      <c r="N39" s="89">
        <f>COUNTIF(Annee2017!T1C30,"1")</f>
        <v>0</v>
      </c>
      <c r="O39" s="89">
        <f>COUNTIF(Annee2017!T1C30,"2")</f>
        <v>0</v>
      </c>
      <c r="P39" s="89">
        <f>COUNTIF(Annee2017!T1C30,"8")</f>
        <v>0</v>
      </c>
      <c r="Q39" s="89">
        <f t="shared" si="12"/>
        <v>0</v>
      </c>
      <c r="R39" s="67"/>
      <c r="S39" s="88" t="str">
        <f t="shared" si="13"/>
        <v> </v>
      </c>
      <c r="T39" s="88" t="str">
        <f t="shared" si="14"/>
        <v> </v>
      </c>
      <c r="U39" s="88" t="str">
        <f t="shared" si="15"/>
        <v> </v>
      </c>
      <c r="V39" s="92" t="str">
        <f>IF(Q39=Annee2017!$B$6,"OK","ERREUR SAISIE")</f>
        <v>OK</v>
      </c>
      <c r="W39" s="17"/>
    </row>
    <row r="40" spans="1:23" ht="15">
      <c r="A40" s="15"/>
      <c r="B40" s="18"/>
      <c r="C40" s="17"/>
      <c r="D40" s="19"/>
      <c r="E40" s="19"/>
      <c r="F40" s="19"/>
      <c r="G40" s="67"/>
      <c r="H40" s="20"/>
      <c r="I40" s="20"/>
      <c r="J40" s="17"/>
      <c r="K40" s="15"/>
      <c r="L40" s="18"/>
      <c r="M40" s="17"/>
      <c r="N40" s="19"/>
      <c r="O40" s="19"/>
      <c r="P40" s="19"/>
      <c r="Q40" s="19"/>
      <c r="R40" s="67"/>
      <c r="S40" s="20"/>
      <c r="T40" s="20"/>
      <c r="U40" s="20"/>
      <c r="V40" s="15"/>
      <c r="W40" s="15"/>
    </row>
    <row r="41" spans="1:23" ht="18">
      <c r="A41" s="15"/>
      <c r="B41" s="36">
        <f>Annee2017!$F$2</f>
        <v>0</v>
      </c>
      <c r="C41" s="17"/>
      <c r="D41" s="19"/>
      <c r="E41" s="19"/>
      <c r="F41" s="19"/>
      <c r="G41" s="67"/>
      <c r="H41" s="20"/>
      <c r="I41" s="20"/>
      <c r="J41" s="17"/>
      <c r="K41" s="15"/>
      <c r="L41" s="36">
        <f>Annee2017!$F$2</f>
        <v>0</v>
      </c>
      <c r="M41" s="17"/>
      <c r="N41" s="19"/>
      <c r="O41" s="19"/>
      <c r="P41" s="19"/>
      <c r="Q41" s="19"/>
      <c r="R41" s="67"/>
      <c r="S41" s="20"/>
      <c r="T41" s="20"/>
      <c r="U41" s="20"/>
      <c r="V41" s="15"/>
      <c r="W41" s="15"/>
    </row>
    <row r="42" s="4" customFormat="1" ht="12" customHeight="1"/>
    <row r="43" s="4" customFormat="1" ht="12.75"/>
    <row r="44" spans="9:21" s="4" customFormat="1" ht="12.75">
      <c r="I44" s="118"/>
      <c r="T44" s="119"/>
      <c r="U44" s="119"/>
    </row>
    <row r="45" ht="12.75">
      <c r="G45" s="4" t="s">
        <v>7</v>
      </c>
    </row>
  </sheetData>
  <sheetProtection/>
  <mergeCells count="4">
    <mergeCell ref="S6:U6"/>
    <mergeCell ref="D6:F6"/>
    <mergeCell ref="H6:I6"/>
    <mergeCell ref="N6:Q6"/>
  </mergeCells>
  <printOptions horizontalCentered="1" verticalCentered="1"/>
  <pageMargins left="0.8661417322834646" right="0.7480314960629921" top="0.984251968503937" bottom="1.141732283464567" header="0.5118110236220472" footer="0.7874015748031497"/>
  <pageSetup fitToWidth="2" horizontalDpi="600" verticalDpi="600" orientation="portrait" paperSize="9" scale="45" r:id="rId1"/>
  <headerFooter alignWithMargins="0">
    <oddFooter>&amp;L&amp;8CoRéMéDiMS-OMEDIT-MiP&amp;C&amp;F - &amp;A&amp;R&amp;P / &amp;N</oddFooter>
  </headerFooter>
  <colBreaks count="2" manualBreakCount="2">
    <brk id="10" max="65535" man="1"/>
    <brk id="22" max="28" man="1"/>
  </colBreaks>
</worksheet>
</file>

<file path=xl/worksheets/sheet7.xml><?xml version="1.0" encoding="utf-8"?>
<worksheet xmlns="http://schemas.openxmlformats.org/spreadsheetml/2006/main" xmlns:r="http://schemas.openxmlformats.org/officeDocument/2006/relationships">
  <sheetPr codeName="Feuil6"/>
  <dimension ref="A3:R45"/>
  <sheetViews>
    <sheetView view="pageBreakPreview" zoomScale="60" zoomScalePageLayoutView="0" workbookViewId="0" topLeftCell="A1">
      <selection activeCell="A21" sqref="A21"/>
    </sheetView>
  </sheetViews>
  <sheetFormatPr defaultColWidth="0" defaultRowHeight="12.75" customHeight="1" zeroHeight="1"/>
  <cols>
    <col min="1" max="1" width="4.57421875" style="0" customWidth="1"/>
    <col min="2" max="2" width="126.8515625" style="0" customWidth="1"/>
    <col min="3" max="3" width="2.28125" style="0" customWidth="1"/>
    <col min="4" max="5" width="13.00390625" style="0" customWidth="1"/>
    <col min="6" max="6" width="5.140625" style="0" customWidth="1"/>
    <col min="7" max="8" width="13.00390625" style="0" customWidth="1"/>
    <col min="9" max="9" width="4.7109375" style="0" customWidth="1"/>
    <col min="10" max="10" width="118.28125" style="0" customWidth="1"/>
    <col min="11" max="11" width="2.00390625" style="0" customWidth="1"/>
    <col min="12" max="14" width="13.140625" style="0" customWidth="1"/>
    <col min="15" max="15" width="2.7109375" style="0" customWidth="1"/>
    <col min="16" max="17" width="13.140625" style="0" customWidth="1"/>
    <col min="18" max="18" width="13.00390625" style="0" customWidth="1"/>
    <col min="19" max="19" width="11.421875" style="0" customWidth="1"/>
    <col min="20" max="16384" width="0" style="0" hidden="1" customWidth="1"/>
  </cols>
  <sheetData>
    <row r="1" ht="12.75"/>
    <row r="2" ht="12.75"/>
    <row r="3" spans="1:18" ht="12.75">
      <c r="A3" s="4"/>
      <c r="B3" s="134" t="s">
        <v>66</v>
      </c>
      <c r="C3" s="4"/>
      <c r="D3" s="4"/>
      <c r="E3" s="4"/>
      <c r="F3" s="4"/>
      <c r="G3" s="4"/>
      <c r="H3" s="4"/>
      <c r="I3" s="4"/>
      <c r="J3" s="134" t="s">
        <v>67</v>
      </c>
      <c r="K3" s="4"/>
      <c r="L3" s="4"/>
      <c r="M3" s="4"/>
      <c r="N3" s="4"/>
      <c r="O3" s="4"/>
      <c r="P3" s="4"/>
      <c r="Q3" s="4"/>
      <c r="R3" s="4"/>
    </row>
    <row r="4" spans="1:18" ht="6" customHeight="1">
      <c r="A4" s="4"/>
      <c r="B4" s="120"/>
      <c r="C4" s="4"/>
      <c r="D4" s="4"/>
      <c r="E4" s="4"/>
      <c r="F4" s="4"/>
      <c r="G4" s="4"/>
      <c r="H4" s="4"/>
      <c r="I4" s="4"/>
      <c r="J4" s="131"/>
      <c r="K4" s="4"/>
      <c r="L4" s="4"/>
      <c r="M4" s="4"/>
      <c r="N4" s="4"/>
      <c r="O4" s="4"/>
      <c r="P4" s="4"/>
      <c r="Q4" s="4"/>
      <c r="R4" s="4"/>
    </row>
    <row r="5" spans="1:18" ht="6" customHeight="1">
      <c r="A5" s="4"/>
      <c r="B5" s="121"/>
      <c r="C5" s="4"/>
      <c r="D5" s="4"/>
      <c r="E5" s="4"/>
      <c r="F5" s="4"/>
      <c r="G5" s="4"/>
      <c r="H5" s="4"/>
      <c r="I5" s="4"/>
      <c r="J5" s="121"/>
      <c r="K5" s="4"/>
      <c r="L5" s="121"/>
      <c r="M5" s="121"/>
      <c r="N5" s="121"/>
      <c r="O5" s="4"/>
      <c r="P5" s="121"/>
      <c r="Q5" s="121"/>
      <c r="R5" s="121"/>
    </row>
    <row r="6" spans="1:18" s="1" customFormat="1" ht="12.75">
      <c r="A6" s="131"/>
      <c r="B6" s="134" t="s">
        <v>0</v>
      </c>
      <c r="C6" s="135"/>
      <c r="D6" s="130" t="s">
        <v>206</v>
      </c>
      <c r="E6" s="130"/>
      <c r="F6" s="131"/>
      <c r="G6" s="130" t="s">
        <v>207</v>
      </c>
      <c r="H6" s="130"/>
      <c r="I6" s="131"/>
      <c r="J6" s="134" t="s">
        <v>0</v>
      </c>
      <c r="K6" s="131"/>
      <c r="L6" s="130" t="s">
        <v>206</v>
      </c>
      <c r="M6" s="130"/>
      <c r="N6" s="130"/>
      <c r="O6" s="131"/>
      <c r="P6" s="130" t="s">
        <v>207</v>
      </c>
      <c r="Q6" s="130"/>
      <c r="R6" s="130"/>
    </row>
    <row r="7" spans="1:18" ht="12.75">
      <c r="A7" s="4"/>
      <c r="B7" s="4"/>
      <c r="C7" s="4"/>
      <c r="D7" s="133" t="s">
        <v>3</v>
      </c>
      <c r="E7" s="133" t="s">
        <v>4</v>
      </c>
      <c r="F7" s="132"/>
      <c r="G7" s="133" t="s">
        <v>3</v>
      </c>
      <c r="H7" s="133" t="s">
        <v>4</v>
      </c>
      <c r="I7" s="4"/>
      <c r="J7" s="4"/>
      <c r="K7" s="4"/>
      <c r="L7" s="133" t="s">
        <v>3</v>
      </c>
      <c r="M7" s="133" t="s">
        <v>4</v>
      </c>
      <c r="N7" s="133" t="s">
        <v>6</v>
      </c>
      <c r="O7" s="132"/>
      <c r="P7" s="133" t="s">
        <v>3</v>
      </c>
      <c r="Q7" s="133" t="s">
        <v>4</v>
      </c>
      <c r="R7" s="133" t="s">
        <v>6</v>
      </c>
    </row>
    <row r="8" spans="1:18" ht="6" customHeight="1">
      <c r="A8" s="4"/>
      <c r="B8" s="4"/>
      <c r="C8" s="4"/>
      <c r="D8" s="2"/>
      <c r="E8" s="2"/>
      <c r="F8" s="4"/>
      <c r="G8" s="2"/>
      <c r="H8" s="2"/>
      <c r="I8" s="4"/>
      <c r="J8" s="4"/>
      <c r="K8" s="4"/>
      <c r="L8" s="2"/>
      <c r="M8" s="2"/>
      <c r="N8" s="2"/>
      <c r="O8" s="4"/>
      <c r="P8" s="2"/>
      <c r="Q8" s="2"/>
      <c r="R8" s="2"/>
    </row>
    <row r="9" spans="1:18" ht="6" customHeight="1">
      <c r="A9" s="121"/>
      <c r="B9" s="4"/>
      <c r="C9" s="4"/>
      <c r="D9" s="121"/>
      <c r="E9" s="121"/>
      <c r="F9" s="4"/>
      <c r="G9" s="121"/>
      <c r="H9" s="121"/>
      <c r="I9" s="121"/>
      <c r="J9" s="4"/>
      <c r="K9" s="4"/>
      <c r="L9" s="121"/>
      <c r="M9" s="121"/>
      <c r="N9" s="121"/>
      <c r="O9" s="4"/>
      <c r="P9" s="121"/>
      <c r="Q9" s="121"/>
      <c r="R9" s="121"/>
    </row>
    <row r="10" spans="1:18" ht="12.75">
      <c r="A10" s="122" t="str">
        <f>Intitulés!B3</f>
        <v>C1</v>
      </c>
      <c r="B10" s="110" t="str">
        <f>Intitulés!C3</f>
        <v>Traçabilité du(es) DM implanté(s) retrouvée</v>
      </c>
      <c r="C10" s="122"/>
      <c r="D10" s="123" t="str">
        <f>Analyse2015!H10</f>
        <v> </v>
      </c>
      <c r="E10" s="123" t="str">
        <f>Analyse2015!I10</f>
        <v> </v>
      </c>
      <c r="F10" s="124"/>
      <c r="G10" s="123" t="str">
        <f>Analyse2017!H10</f>
        <v> </v>
      </c>
      <c r="H10" s="123" t="str">
        <f>Analyse2017!I10</f>
        <v> </v>
      </c>
      <c r="I10" s="125" t="str">
        <f>Intitulés!B3</f>
        <v>C1</v>
      </c>
      <c r="J10" s="114" t="str">
        <f aca="true" t="shared" si="0" ref="J10:J24">B10</f>
        <v>Traçabilité du(es) DM implanté(s) retrouvée</v>
      </c>
      <c r="K10" s="4"/>
      <c r="L10" s="111" t="str">
        <f>Analyse2015!S10</f>
        <v> </v>
      </c>
      <c r="M10" s="123" t="str">
        <f>Analyse2015!T10</f>
        <v> </v>
      </c>
      <c r="N10" s="123" t="str">
        <f>Analyse2015!U10</f>
        <v> </v>
      </c>
      <c r="O10" s="124"/>
      <c r="P10" s="123" t="str">
        <f>Analyse2017!S10</f>
        <v> </v>
      </c>
      <c r="Q10" s="123" t="str">
        <f>Analyse2017!T10</f>
        <v> </v>
      </c>
      <c r="R10" s="123" t="str">
        <f>Analyse2017!U10</f>
        <v> </v>
      </c>
    </row>
    <row r="11" spans="1:18" s="212" customFormat="1" ht="25.5">
      <c r="A11" s="205" t="str">
        <f>Intitulés!B4</f>
        <v>C2</v>
      </c>
      <c r="B11" s="206" t="str">
        <f>Intitulés!C4</f>
        <v>Enregistrement par la PUI et transmission au service utilisateur : 
Identification de chaque DM (dénomination, N° de série ou de lot, nom du fabricant ou de son mandataire)</v>
      </c>
      <c r="C11" s="205"/>
      <c r="D11" s="207" t="str">
        <f>Analyse2015!H11</f>
        <v> </v>
      </c>
      <c r="E11" s="207" t="str">
        <f>Analyse2015!I11</f>
        <v> </v>
      </c>
      <c r="F11" s="208"/>
      <c r="G11" s="207" t="str">
        <f>Analyse2017!H11</f>
        <v> </v>
      </c>
      <c r="H11" s="207" t="str">
        <f>Analyse2017!I11</f>
        <v> </v>
      </c>
      <c r="I11" s="209" t="str">
        <f>Intitulés!B4</f>
        <v>C2</v>
      </c>
      <c r="J11" s="210" t="str">
        <f t="shared" si="0"/>
        <v>Enregistrement par la PUI et transmission au service utilisateur : 
Identification de chaque DM (dénomination, N° de série ou de lot, nom du fabricant ou de son mandataire)</v>
      </c>
      <c r="K11" s="211"/>
      <c r="L11" s="207" t="str">
        <f>Analyse2015!S11</f>
        <v> </v>
      </c>
      <c r="M11" s="207" t="str">
        <f>Analyse2015!T11</f>
        <v> </v>
      </c>
      <c r="N11" s="207" t="str">
        <f>Analyse2015!U11</f>
        <v> </v>
      </c>
      <c r="O11" s="208"/>
      <c r="P11" s="207" t="str">
        <f>Analyse2017!S11</f>
        <v> </v>
      </c>
      <c r="Q11" s="207" t="str">
        <f>Analyse2017!T11</f>
        <v> </v>
      </c>
      <c r="R11" s="207" t="str">
        <f>Analyse2017!U11</f>
        <v> </v>
      </c>
    </row>
    <row r="12" spans="1:18" s="212" customFormat="1" ht="25.5">
      <c r="A12" s="205" t="str">
        <f>Intitulés!B5</f>
        <v>C3</v>
      </c>
      <c r="B12" s="206" t="str">
        <f>Intitulés!C5</f>
        <v>Enregistrement par la PUI et transmission au service utilisateur : 
Code LPP, le cas échéant,</v>
      </c>
      <c r="C12" s="205"/>
      <c r="D12" s="207" t="str">
        <f>Analyse2015!H12</f>
        <v> </v>
      </c>
      <c r="E12" s="207" t="str">
        <f>Analyse2015!I12</f>
        <v> </v>
      </c>
      <c r="F12" s="208"/>
      <c r="G12" s="207" t="str">
        <f>Analyse2017!H12</f>
        <v> </v>
      </c>
      <c r="H12" s="207" t="str">
        <f>Analyse2017!I12</f>
        <v> </v>
      </c>
      <c r="I12" s="209" t="str">
        <f>Intitulés!B5</f>
        <v>C3</v>
      </c>
      <c r="J12" s="210" t="str">
        <f t="shared" si="0"/>
        <v>Enregistrement par la PUI et transmission au service utilisateur : 
Code LPP, le cas échéant,</v>
      </c>
      <c r="K12" s="213"/>
      <c r="L12" s="207" t="str">
        <f>Analyse2015!S12</f>
        <v> </v>
      </c>
      <c r="M12" s="207" t="str">
        <f>Analyse2015!T12</f>
        <v> </v>
      </c>
      <c r="N12" s="207" t="str">
        <f>Analyse2015!U12</f>
        <v> </v>
      </c>
      <c r="O12" s="208"/>
      <c r="P12" s="207" t="str">
        <f>Analyse2017!S12</f>
        <v> </v>
      </c>
      <c r="Q12" s="207" t="str">
        <f>Analyse2017!T12</f>
        <v> </v>
      </c>
      <c r="R12" s="207" t="str">
        <f>Analyse2017!U12</f>
        <v> </v>
      </c>
    </row>
    <row r="13" spans="1:18" s="212" customFormat="1" ht="25.5">
      <c r="A13" s="205" t="str">
        <f>Intitulés!B6</f>
        <v>C4</v>
      </c>
      <c r="B13" s="206" t="str">
        <f>Intitulés!C6</f>
        <v>Enregistrement par la PUI et transmission au service utilisateur : 
Date de délivrance du DM au service utilisateur</v>
      </c>
      <c r="C13" s="205"/>
      <c r="D13" s="207" t="str">
        <f>Analyse2015!H13</f>
        <v> </v>
      </c>
      <c r="E13" s="207" t="str">
        <f>Analyse2015!I13</f>
        <v> </v>
      </c>
      <c r="F13" s="208"/>
      <c r="G13" s="207" t="str">
        <f>Analyse2017!H13</f>
        <v> </v>
      </c>
      <c r="H13" s="207" t="str">
        <f>Analyse2017!I13</f>
        <v> </v>
      </c>
      <c r="I13" s="209" t="str">
        <f>Intitulés!B6</f>
        <v>C4</v>
      </c>
      <c r="J13" s="210" t="str">
        <f t="shared" si="0"/>
        <v>Enregistrement par la PUI et transmission au service utilisateur : 
Date de délivrance du DM au service utilisateur</v>
      </c>
      <c r="K13" s="213"/>
      <c r="L13" s="207" t="str">
        <f>Analyse2015!S13</f>
        <v> </v>
      </c>
      <c r="M13" s="207" t="str">
        <f>Analyse2015!T13</f>
        <v> </v>
      </c>
      <c r="N13" s="207" t="str">
        <f>Analyse2015!U13</f>
        <v> </v>
      </c>
      <c r="O13" s="208"/>
      <c r="P13" s="207" t="str">
        <f>Analyse2017!S13</f>
        <v> </v>
      </c>
      <c r="Q13" s="207" t="str">
        <f>Analyse2017!T13</f>
        <v> </v>
      </c>
      <c r="R13" s="207" t="str">
        <f>Analyse2017!U13</f>
        <v> </v>
      </c>
    </row>
    <row r="14" spans="1:18" s="212" customFormat="1" ht="25.5">
      <c r="A14" s="205" t="str">
        <f>Intitulés!B7</f>
        <v>C5</v>
      </c>
      <c r="B14" s="206" t="str">
        <f>Intitulés!C7</f>
        <v>Enregistrement par la PUI et transmission au service utilisateur : 
Identification du service utilisateur</v>
      </c>
      <c r="C14" s="205"/>
      <c r="D14" s="207" t="str">
        <f>Analyse2015!H14</f>
        <v> </v>
      </c>
      <c r="E14" s="207" t="str">
        <f>Analyse2015!I14</f>
        <v> </v>
      </c>
      <c r="F14" s="208"/>
      <c r="G14" s="207" t="str">
        <f>Analyse2017!H14</f>
        <v> </v>
      </c>
      <c r="H14" s="207" t="str">
        <f>Analyse2017!I14</f>
        <v> </v>
      </c>
      <c r="I14" s="209" t="str">
        <f>Intitulés!B7</f>
        <v>C5</v>
      </c>
      <c r="J14" s="210" t="str">
        <f t="shared" si="0"/>
        <v>Enregistrement par la PUI et transmission au service utilisateur : 
Identification du service utilisateur</v>
      </c>
      <c r="K14" s="213"/>
      <c r="L14" s="207" t="str">
        <f>Analyse2015!S14</f>
        <v> </v>
      </c>
      <c r="M14" s="207" t="str">
        <f>Analyse2015!T14</f>
        <v> </v>
      </c>
      <c r="N14" s="207" t="str">
        <f>Analyse2015!U14</f>
        <v> </v>
      </c>
      <c r="O14" s="208"/>
      <c r="P14" s="207" t="str">
        <f>Analyse2017!S14</f>
        <v> </v>
      </c>
      <c r="Q14" s="207" t="str">
        <f>Analyse2017!T14</f>
        <v> </v>
      </c>
      <c r="R14" s="207" t="str">
        <f>Analyse2017!U14</f>
        <v> </v>
      </c>
    </row>
    <row r="15" spans="1:18" s="221" customFormat="1" ht="25.5">
      <c r="A15" s="214" t="str">
        <f>Intitulés!B8</f>
        <v>C6</v>
      </c>
      <c r="B15" s="215" t="str">
        <f>Intitulés!C8</f>
        <v>Enregistrement par le Service Utilisateur, pour compléter les informations transmises par la PUI, de : 
Date d’utilisation</v>
      </c>
      <c r="C15" s="214"/>
      <c r="D15" s="216" t="str">
        <f>Analyse2015!H15</f>
        <v> </v>
      </c>
      <c r="E15" s="216" t="str">
        <f>Analyse2015!I15</f>
        <v> </v>
      </c>
      <c r="F15" s="217"/>
      <c r="G15" s="216" t="str">
        <f>Analyse2017!H15</f>
        <v> </v>
      </c>
      <c r="H15" s="216" t="str">
        <f>Analyse2017!I15</f>
        <v> </v>
      </c>
      <c r="I15" s="218" t="str">
        <f>Intitulés!B8</f>
        <v>C6</v>
      </c>
      <c r="J15" s="219" t="str">
        <f t="shared" si="0"/>
        <v>Enregistrement par le Service Utilisateur, pour compléter les informations transmises par la PUI, de : 
Date d’utilisation</v>
      </c>
      <c r="K15" s="220"/>
      <c r="L15" s="216" t="str">
        <f>Analyse2015!S15</f>
        <v> </v>
      </c>
      <c r="M15" s="216" t="str">
        <f>Analyse2015!T15</f>
        <v> </v>
      </c>
      <c r="N15" s="216" t="str">
        <f>Analyse2015!U15</f>
        <v> </v>
      </c>
      <c r="O15" s="217"/>
      <c r="P15" s="216" t="str">
        <f>Analyse2017!S15</f>
        <v> </v>
      </c>
      <c r="Q15" s="216" t="str">
        <f>Analyse2017!T15</f>
        <v> </v>
      </c>
      <c r="R15" s="216" t="str">
        <f>Analyse2017!U15</f>
        <v> </v>
      </c>
    </row>
    <row r="16" spans="1:18" s="221" customFormat="1" ht="25.5">
      <c r="A16" s="214" t="str">
        <f>Intitulés!B9</f>
        <v>C7</v>
      </c>
      <c r="B16" s="215" t="str">
        <f>Intitulés!C9</f>
        <v>Enregistrement par le Service Utilisateur, pour compléter les informations transmises par la PUI, de : 
Nom, prénom, sexe, date de naissance du patient, le cas échéant poids</v>
      </c>
      <c r="C16" s="214"/>
      <c r="D16" s="216" t="str">
        <f>Analyse2015!H16</f>
        <v> </v>
      </c>
      <c r="E16" s="216" t="str">
        <f>Analyse2015!I16</f>
        <v> </v>
      </c>
      <c r="F16" s="217"/>
      <c r="G16" s="216" t="str">
        <f>Analyse2017!H16</f>
        <v> </v>
      </c>
      <c r="H16" s="216" t="str">
        <f>Analyse2017!I16</f>
        <v> </v>
      </c>
      <c r="I16" s="218" t="str">
        <f>Intitulés!B9</f>
        <v>C7</v>
      </c>
      <c r="J16" s="219" t="str">
        <f t="shared" si="0"/>
        <v>Enregistrement par le Service Utilisateur, pour compléter les informations transmises par la PUI, de : 
Nom, prénom, sexe, date de naissance du patient, le cas échéant poids</v>
      </c>
      <c r="K16" s="220"/>
      <c r="L16" s="216" t="str">
        <f>Analyse2015!S16</f>
        <v> </v>
      </c>
      <c r="M16" s="216" t="str">
        <f>Analyse2015!T16</f>
        <v> </v>
      </c>
      <c r="N16" s="216" t="str">
        <f>Analyse2015!U16</f>
        <v> </v>
      </c>
      <c r="O16" s="217"/>
      <c r="P16" s="216" t="str">
        <f>Analyse2017!S16</f>
        <v> </v>
      </c>
      <c r="Q16" s="216" t="str">
        <f>Analyse2017!T16</f>
        <v> </v>
      </c>
      <c r="R16" s="216" t="str">
        <f>Analyse2017!U16</f>
        <v> </v>
      </c>
    </row>
    <row r="17" spans="1:18" s="221" customFormat="1" ht="25.5">
      <c r="A17" s="214" t="str">
        <f>Intitulés!B10</f>
        <v>C8</v>
      </c>
      <c r="B17" s="215" t="str">
        <f>Intitulés!C10</f>
        <v>Enregistrement par le Service Utilisateur, pour compléter les informations transmises par la PUI, de : 
Nom du médecin ou du chirurgien-dentiste utilisateur</v>
      </c>
      <c r="C17" s="214"/>
      <c r="D17" s="216" t="str">
        <f>Analyse2015!H17</f>
        <v> </v>
      </c>
      <c r="E17" s="216" t="str">
        <f>Analyse2015!I17</f>
        <v> </v>
      </c>
      <c r="F17" s="217"/>
      <c r="G17" s="216" t="str">
        <f>Analyse2017!H17</f>
        <v> </v>
      </c>
      <c r="H17" s="216" t="str">
        <f>Analyse2017!I17</f>
        <v> </v>
      </c>
      <c r="I17" s="218" t="str">
        <f>Intitulés!B10</f>
        <v>C8</v>
      </c>
      <c r="J17" s="219" t="str">
        <f t="shared" si="0"/>
        <v>Enregistrement par le Service Utilisateur, pour compléter les informations transmises par la PUI, de : 
Nom du médecin ou du chirurgien-dentiste utilisateur</v>
      </c>
      <c r="K17" s="220"/>
      <c r="L17" s="216" t="str">
        <f>Analyse2015!S17</f>
        <v> </v>
      </c>
      <c r="M17" s="216" t="str">
        <f>Analyse2015!T17</f>
        <v> </v>
      </c>
      <c r="N17" s="216" t="str">
        <f>Analyse2015!U17</f>
        <v> </v>
      </c>
      <c r="O17" s="217"/>
      <c r="P17" s="216" t="str">
        <f>Analyse2017!S17</f>
        <v> </v>
      </c>
      <c r="Q17" s="216" t="str">
        <f>Analyse2017!T17</f>
        <v> </v>
      </c>
      <c r="R17" s="216" t="str">
        <f>Analyse2017!U17</f>
        <v> </v>
      </c>
    </row>
    <row r="18" spans="1:18" s="221" customFormat="1" ht="25.5">
      <c r="A18" s="214" t="str">
        <f>Intitulés!B11</f>
        <v>C9</v>
      </c>
      <c r="B18" s="215" t="str">
        <f>Intitulés!C11</f>
        <v>Enregistrement par le Service Utilisateur, pour compléter les informations transmises par la PUI, de : 
Signature du médecin</v>
      </c>
      <c r="C18" s="214"/>
      <c r="D18" s="216" t="str">
        <f>Analyse2015!H18</f>
        <v> </v>
      </c>
      <c r="E18" s="216" t="str">
        <f>Analyse2015!I18</f>
        <v> </v>
      </c>
      <c r="F18" s="217"/>
      <c r="G18" s="216" t="str">
        <f>Analyse2017!H18</f>
        <v> </v>
      </c>
      <c r="H18" s="216" t="str">
        <f>Analyse2017!I18</f>
        <v> </v>
      </c>
      <c r="I18" s="218" t="str">
        <f>Intitulés!B11</f>
        <v>C9</v>
      </c>
      <c r="J18" s="219" t="str">
        <f t="shared" si="0"/>
        <v>Enregistrement par le Service Utilisateur, pour compléter les informations transmises par la PUI, de : 
Signature du médecin</v>
      </c>
      <c r="K18" s="220"/>
      <c r="L18" s="216" t="str">
        <f>Analyse2015!S18</f>
        <v> </v>
      </c>
      <c r="M18" s="216" t="str">
        <f>Analyse2015!T18</f>
        <v> </v>
      </c>
      <c r="N18" s="216" t="str">
        <f>Analyse2015!U18</f>
        <v> </v>
      </c>
      <c r="O18" s="217"/>
      <c r="P18" s="216" t="str">
        <f>Analyse2017!S18</f>
        <v> </v>
      </c>
      <c r="Q18" s="216" t="str">
        <f>Analyse2017!T18</f>
        <v> </v>
      </c>
      <c r="R18" s="216" t="str">
        <f>Analyse2017!U18</f>
        <v> </v>
      </c>
    </row>
    <row r="19" spans="1:18" s="229" customFormat="1" ht="25.5">
      <c r="A19" s="222" t="str">
        <f>Intitulés!B12</f>
        <v>C10</v>
      </c>
      <c r="B19" s="223" t="str">
        <f>Intitulés!C12</f>
        <v>Enregistrement dans le dossier médical du patient : 
Identification du DM (dénomination, numéro de série ou de lot, nom du fabricant ou de son mandataire)</v>
      </c>
      <c r="C19" s="222"/>
      <c r="D19" s="224" t="str">
        <f>Analyse2015!H19</f>
        <v> </v>
      </c>
      <c r="E19" s="224" t="str">
        <f>Analyse2015!I19</f>
        <v> </v>
      </c>
      <c r="F19" s="225"/>
      <c r="G19" s="224" t="str">
        <f>Analyse2017!H19</f>
        <v> </v>
      </c>
      <c r="H19" s="224" t="str">
        <f>Analyse2017!I19</f>
        <v> </v>
      </c>
      <c r="I19" s="226" t="str">
        <f>Intitulés!B12</f>
        <v>C10</v>
      </c>
      <c r="J19" s="227" t="str">
        <f t="shared" si="0"/>
        <v>Enregistrement dans le dossier médical du patient : 
Identification du DM (dénomination, numéro de série ou de lot, nom du fabricant ou de son mandataire)</v>
      </c>
      <c r="K19" s="228"/>
      <c r="L19" s="224" t="str">
        <f>Analyse2015!S19</f>
        <v> </v>
      </c>
      <c r="M19" s="224" t="str">
        <f>Analyse2015!T19</f>
        <v> </v>
      </c>
      <c r="N19" s="224" t="str">
        <f>Analyse2015!U19</f>
        <v> </v>
      </c>
      <c r="O19" s="225"/>
      <c r="P19" s="224" t="str">
        <f>Analyse2017!S19</f>
        <v> </v>
      </c>
      <c r="Q19" s="224" t="str">
        <f>Analyse2017!T19</f>
        <v> </v>
      </c>
      <c r="R19" s="224" t="str">
        <f>Analyse2017!U19</f>
        <v> </v>
      </c>
    </row>
    <row r="20" spans="1:18" s="229" customFormat="1" ht="25.5">
      <c r="A20" s="222" t="str">
        <f>Intitulés!B13</f>
        <v>C11</v>
      </c>
      <c r="B20" s="223" t="str">
        <f>Intitulés!C13</f>
        <v>Enregistrement dans le dossier médical du patient : 
Date d’utilisation</v>
      </c>
      <c r="C20" s="222"/>
      <c r="D20" s="224" t="str">
        <f>Analyse2015!H20</f>
        <v> </v>
      </c>
      <c r="E20" s="224" t="str">
        <f>Analyse2015!I20</f>
        <v> </v>
      </c>
      <c r="F20" s="225"/>
      <c r="G20" s="224" t="str">
        <f>Analyse2017!H20</f>
        <v> </v>
      </c>
      <c r="H20" s="224" t="str">
        <f>Analyse2017!I20</f>
        <v> </v>
      </c>
      <c r="I20" s="226" t="str">
        <f>Intitulés!B13</f>
        <v>C11</v>
      </c>
      <c r="J20" s="227" t="str">
        <f t="shared" si="0"/>
        <v>Enregistrement dans le dossier médical du patient : 
Date d’utilisation</v>
      </c>
      <c r="K20" s="228"/>
      <c r="L20" s="224" t="str">
        <f>Analyse2015!S20</f>
        <v> </v>
      </c>
      <c r="M20" s="224" t="str">
        <f>Analyse2015!T20</f>
        <v> </v>
      </c>
      <c r="N20" s="224" t="str">
        <f>Analyse2015!U20</f>
        <v> </v>
      </c>
      <c r="O20" s="225"/>
      <c r="P20" s="224" t="str">
        <f>Analyse2017!S20</f>
        <v> </v>
      </c>
      <c r="Q20" s="224" t="str">
        <f>Analyse2017!T20</f>
        <v> </v>
      </c>
      <c r="R20" s="224" t="str">
        <f>Analyse2017!U20</f>
        <v> </v>
      </c>
    </row>
    <row r="21" spans="1:18" s="229" customFormat="1" ht="25.5">
      <c r="A21" s="222" t="str">
        <f>Intitulés!B14</f>
        <v>C12</v>
      </c>
      <c r="B21" s="223" t="str">
        <f>Intitulés!C14</f>
        <v>Enregistrement dans le dossier médical du patient : 
Nom du médecin ou du chirurgien-dentiste utilisateur,</v>
      </c>
      <c r="C21" s="222"/>
      <c r="D21" s="224" t="str">
        <f>Analyse2015!H21</f>
        <v> </v>
      </c>
      <c r="E21" s="224" t="str">
        <f>Analyse2015!I21</f>
        <v> </v>
      </c>
      <c r="F21" s="225"/>
      <c r="G21" s="224" t="str">
        <f>Analyse2017!H21</f>
        <v> </v>
      </c>
      <c r="H21" s="224" t="str">
        <f>Analyse2017!I21</f>
        <v> </v>
      </c>
      <c r="I21" s="226" t="str">
        <f>Intitulés!B14</f>
        <v>C12</v>
      </c>
      <c r="J21" s="227" t="str">
        <f t="shared" si="0"/>
        <v>Enregistrement dans le dossier médical du patient : 
Nom du médecin ou du chirurgien-dentiste utilisateur,</v>
      </c>
      <c r="K21" s="228"/>
      <c r="L21" s="224" t="str">
        <f>Analyse2015!S21</f>
        <v> </v>
      </c>
      <c r="M21" s="224" t="str">
        <f>Analyse2015!T21</f>
        <v> </v>
      </c>
      <c r="N21" s="224" t="str">
        <f>Analyse2015!U21</f>
        <v> </v>
      </c>
      <c r="O21" s="225"/>
      <c r="P21" s="224" t="str">
        <f>Analyse2017!S21</f>
        <v> </v>
      </c>
      <c r="Q21" s="224" t="str">
        <f>Analyse2017!T21</f>
        <v> </v>
      </c>
      <c r="R21" s="224" t="str">
        <f>Analyse2017!U21</f>
        <v> </v>
      </c>
    </row>
    <row r="22" spans="1:18" s="203" customFormat="1" ht="25.5">
      <c r="A22" s="197" t="str">
        <f>Intitulés!B15</f>
        <v>C13</v>
      </c>
      <c r="B22" s="198" t="str">
        <f>Intitulés!C15</f>
        <v>L'information au patient, qui lui est transmise à l’issue des soins, mentionne : 
Identification de chaque DM (dénomination, N° de série ou de lot, nom du fabricant ou de son mandataire)</v>
      </c>
      <c r="C22" s="197"/>
      <c r="D22" s="199" t="str">
        <f>Analyse2015!H22</f>
        <v> </v>
      </c>
      <c r="E22" s="199" t="str">
        <f>Analyse2015!I22</f>
        <v> </v>
      </c>
      <c r="F22" s="200"/>
      <c r="G22" s="199" t="str">
        <f>Analyse2017!H22</f>
        <v> </v>
      </c>
      <c r="H22" s="199" t="str">
        <f>Analyse2017!I22</f>
        <v> </v>
      </c>
      <c r="I22" s="201" t="str">
        <f>Intitulés!B15</f>
        <v>C13</v>
      </c>
      <c r="J22" s="202" t="str">
        <f t="shared" si="0"/>
        <v>L'information au patient, qui lui est transmise à l’issue des soins, mentionne : 
Identification de chaque DM (dénomination, N° de série ou de lot, nom du fabricant ou de son mandataire)</v>
      </c>
      <c r="K22" s="204"/>
      <c r="L22" s="199" t="str">
        <f>Analyse2015!S22</f>
        <v> </v>
      </c>
      <c r="M22" s="199" t="str">
        <f>Analyse2015!T22</f>
        <v> </v>
      </c>
      <c r="N22" s="199" t="str">
        <f>Analyse2015!U22</f>
        <v> </v>
      </c>
      <c r="O22" s="200"/>
      <c r="P22" s="199" t="str">
        <f>Analyse2017!S22</f>
        <v> </v>
      </c>
      <c r="Q22" s="199" t="str">
        <f>Analyse2017!T22</f>
        <v> </v>
      </c>
      <c r="R22" s="199" t="str">
        <f>Analyse2017!U22</f>
        <v> </v>
      </c>
    </row>
    <row r="23" spans="1:18" s="203" customFormat="1" ht="25.5">
      <c r="A23" s="197" t="str">
        <f>Intitulés!B16</f>
        <v>C14</v>
      </c>
      <c r="B23" s="198" t="str">
        <f>Intitulés!C16</f>
        <v>L'information au patient, qui lui est transmise à l’issue des soins, mentionne : 
Lieu d’utilisation</v>
      </c>
      <c r="C23" s="197"/>
      <c r="D23" s="199" t="str">
        <f>Analyse2015!H23</f>
        <v> </v>
      </c>
      <c r="E23" s="199" t="str">
        <f>Analyse2015!I23</f>
        <v> </v>
      </c>
      <c r="F23" s="200"/>
      <c r="G23" s="199" t="str">
        <f>Analyse2017!H23</f>
        <v> </v>
      </c>
      <c r="H23" s="199" t="str">
        <f>Analyse2017!I23</f>
        <v> </v>
      </c>
      <c r="I23" s="201" t="str">
        <f>Intitulés!B16</f>
        <v>C14</v>
      </c>
      <c r="J23" s="202" t="str">
        <f t="shared" si="0"/>
        <v>L'information au patient, qui lui est transmise à l’issue des soins, mentionne : 
Lieu d’utilisation</v>
      </c>
      <c r="K23" s="204"/>
      <c r="L23" s="199" t="str">
        <f>Analyse2015!S23</f>
        <v> </v>
      </c>
      <c r="M23" s="199" t="str">
        <f>Analyse2015!T23</f>
        <v> </v>
      </c>
      <c r="N23" s="199" t="str">
        <f>Analyse2015!U23</f>
        <v> </v>
      </c>
      <c r="O23" s="200"/>
      <c r="P23" s="199" t="str">
        <f>Analyse2017!S23</f>
        <v> </v>
      </c>
      <c r="Q23" s="199" t="str">
        <f>Analyse2017!T23</f>
        <v> </v>
      </c>
      <c r="R23" s="199" t="str">
        <f>Analyse2017!U23</f>
        <v> </v>
      </c>
    </row>
    <row r="24" spans="1:18" s="203" customFormat="1" ht="25.5">
      <c r="A24" s="197" t="str">
        <f>Intitulés!B17</f>
        <v>C15</v>
      </c>
      <c r="B24" s="198" t="str">
        <f>Intitulés!C17</f>
        <v>L'information au patient, qui lui est transmise à l’issue des soins, mentionne : 
Date d’utilisation</v>
      </c>
      <c r="C24" s="197"/>
      <c r="D24" s="199" t="str">
        <f>Analyse2015!H24</f>
        <v> </v>
      </c>
      <c r="E24" s="199" t="str">
        <f>Analyse2015!I24</f>
        <v> </v>
      </c>
      <c r="F24" s="200"/>
      <c r="G24" s="199" t="str">
        <f>Analyse2017!H24</f>
        <v> </v>
      </c>
      <c r="H24" s="199" t="str">
        <f>Analyse2017!I24</f>
        <v> </v>
      </c>
      <c r="I24" s="201" t="str">
        <f>Intitulés!B17</f>
        <v>C15</v>
      </c>
      <c r="J24" s="202" t="str">
        <f t="shared" si="0"/>
        <v>L'information au patient, qui lui est transmise à l’issue des soins, mentionne : 
Date d’utilisation</v>
      </c>
      <c r="K24" s="204"/>
      <c r="L24" s="199" t="str">
        <f>Analyse2015!S24</f>
        <v> </v>
      </c>
      <c r="M24" s="199" t="str">
        <f>Analyse2015!T24</f>
        <v> </v>
      </c>
      <c r="N24" s="199" t="str">
        <f>Analyse2015!U24</f>
        <v> </v>
      </c>
      <c r="O24" s="200"/>
      <c r="P24" s="199" t="str">
        <f>Analyse2017!S24</f>
        <v> </v>
      </c>
      <c r="Q24" s="199" t="str">
        <f>Analyse2017!T24</f>
        <v> </v>
      </c>
      <c r="R24" s="199" t="str">
        <f>Analyse2017!U24</f>
        <v> </v>
      </c>
    </row>
    <row r="25" spans="1:18" s="203" customFormat="1" ht="25.5">
      <c r="A25" s="197" t="str">
        <f>Intitulés!B18</f>
        <v>C16</v>
      </c>
      <c r="B25" s="198" t="str">
        <f>Intitulés!C18</f>
        <v>L'information au patient, qui lui est transmise à l’issue des soins, mentionne : 
Nom du médecin ou du chirurgien-dentiste utilisateur</v>
      </c>
      <c r="C25" s="197"/>
      <c r="D25" s="199" t="str">
        <f>Analyse2015!H25</f>
        <v> </v>
      </c>
      <c r="E25" s="199" t="str">
        <f>Analyse2015!I25</f>
        <v> </v>
      </c>
      <c r="F25" s="200"/>
      <c r="G25" s="199" t="str">
        <f>Analyse2017!H25</f>
        <v> </v>
      </c>
      <c r="H25" s="199" t="str">
        <f>Analyse2017!I25</f>
        <v> </v>
      </c>
      <c r="I25" s="201" t="str">
        <f>Intitulés!B18</f>
        <v>C16</v>
      </c>
      <c r="J25" s="202" t="str">
        <f>B25</f>
        <v>L'information au patient, qui lui est transmise à l’issue des soins, mentionne : 
Nom du médecin ou du chirurgien-dentiste utilisateur</v>
      </c>
      <c r="K25" s="204"/>
      <c r="L25" s="199" t="str">
        <f>Analyse2015!S25</f>
        <v> </v>
      </c>
      <c r="M25" s="199" t="str">
        <f>Analyse2015!T25</f>
        <v> </v>
      </c>
      <c r="N25" s="199" t="str">
        <f>Analyse2015!U25</f>
        <v> </v>
      </c>
      <c r="O25" s="200"/>
      <c r="P25" s="199" t="str">
        <f>Analyse2017!S25</f>
        <v> </v>
      </c>
      <c r="Q25" s="199" t="str">
        <f>Analyse2017!T25</f>
        <v> </v>
      </c>
      <c r="R25" s="199" t="str">
        <f>Analyse2017!U25</f>
        <v> </v>
      </c>
    </row>
    <row r="26" spans="1:18" ht="12.75">
      <c r="A26" s="109" t="str">
        <f>Intitulés!B19</f>
        <v>C17</v>
      </c>
      <c r="B26" s="110" t="str">
        <f>Intitulés!C19</f>
        <v>Traçabilité du(es) DM implanté(s) non retrouvée</v>
      </c>
      <c r="C26" s="109"/>
      <c r="D26" s="111">
        <f>Analyse2015!H26</f>
        <v>0</v>
      </c>
      <c r="E26" s="111">
        <f>Analyse2015!I26</f>
        <v>1</v>
      </c>
      <c r="F26" s="112"/>
      <c r="G26" s="111">
        <f>Analyse2017!H26</f>
        <v>0</v>
      </c>
      <c r="H26" s="111">
        <f>Analyse2017!I26</f>
        <v>1</v>
      </c>
      <c r="I26" s="113" t="str">
        <f>Intitulés!B19</f>
        <v>C17</v>
      </c>
      <c r="J26" s="114" t="str">
        <f aca="true" t="shared" si="1" ref="J26:J39">B26</f>
        <v>Traçabilité du(es) DM implanté(s) non retrouvée</v>
      </c>
      <c r="K26" s="108"/>
      <c r="L26" s="111">
        <f>Analyse2015!S26</f>
        <v>0</v>
      </c>
      <c r="M26" s="111">
        <f>Analyse2015!T26</f>
        <v>1</v>
      </c>
      <c r="N26" s="111">
        <f>Analyse2015!U26</f>
        <v>0</v>
      </c>
      <c r="O26" s="112"/>
      <c r="P26" s="111">
        <f>Analyse2017!S26</f>
        <v>0</v>
      </c>
      <c r="Q26" s="111">
        <f>Analyse2017!T26</f>
        <v>1</v>
      </c>
      <c r="R26" s="111">
        <f>Analyse2017!U26</f>
        <v>0</v>
      </c>
    </row>
    <row r="27" spans="1:18" ht="12.75">
      <c r="A27" s="109" t="str">
        <f>Intitulés!B20</f>
        <v>C18</v>
      </c>
      <c r="B27" s="110" t="str">
        <f>Intitulés!C20</f>
        <v>Traçabilité du(es) DM implanté(s) conforme</v>
      </c>
      <c r="C27" s="109"/>
      <c r="D27" s="111">
        <f>Analyse2015!H27</f>
        <v>0</v>
      </c>
      <c r="E27" s="111">
        <f>Analyse2015!I27</f>
        <v>1</v>
      </c>
      <c r="F27" s="112"/>
      <c r="G27" s="111">
        <f>Analyse2017!H27</f>
        <v>0</v>
      </c>
      <c r="H27" s="111">
        <f>Analyse2017!I27</f>
        <v>1</v>
      </c>
      <c r="I27" s="113" t="str">
        <f>Intitulés!B20</f>
        <v>C18</v>
      </c>
      <c r="J27" s="114" t="str">
        <f t="shared" si="1"/>
        <v>Traçabilité du(es) DM implanté(s) conforme</v>
      </c>
      <c r="K27" s="108"/>
      <c r="L27" s="111">
        <f>Analyse2015!S27</f>
        <v>0</v>
      </c>
      <c r="M27" s="111">
        <f>Analyse2015!T27</f>
        <v>1</v>
      </c>
      <c r="N27" s="111">
        <f>Analyse2015!U27</f>
        <v>0</v>
      </c>
      <c r="O27" s="112"/>
      <c r="P27" s="111">
        <f>Analyse2017!S27</f>
        <v>0</v>
      </c>
      <c r="Q27" s="111">
        <f>Analyse2017!T27</f>
        <v>1</v>
      </c>
      <c r="R27" s="111">
        <f>Analyse2017!U27</f>
        <v>0</v>
      </c>
    </row>
    <row r="28" spans="1:18" ht="12.75">
      <c r="A28" s="109" t="str">
        <f>Intitulés!B21</f>
        <v>C19</v>
      </c>
      <c r="B28" s="110" t="str">
        <f>Intitulés!C21</f>
        <v>Traçabilité du(es) DM implanté(s) avec au moins une cause de non-conformité</v>
      </c>
      <c r="C28" s="109"/>
      <c r="D28" s="111">
        <f>Analyse2015!H28</f>
        <v>0</v>
      </c>
      <c r="E28" s="111">
        <f>Analyse2015!I28</f>
        <v>1</v>
      </c>
      <c r="F28" s="112"/>
      <c r="G28" s="111">
        <f>Analyse2017!H28</f>
        <v>0</v>
      </c>
      <c r="H28" s="111">
        <f>Analyse2017!I28</f>
        <v>1</v>
      </c>
      <c r="I28" s="113" t="str">
        <f>Intitulés!B21</f>
        <v>C19</v>
      </c>
      <c r="J28" s="114" t="str">
        <f t="shared" si="1"/>
        <v>Traçabilité du(es) DM implanté(s) avec au moins une cause de non-conformité</v>
      </c>
      <c r="K28" s="108"/>
      <c r="L28" s="111">
        <f>Analyse2015!S28</f>
        <v>0</v>
      </c>
      <c r="M28" s="111">
        <f>Analyse2015!T28</f>
        <v>1</v>
      </c>
      <c r="N28" s="111">
        <f>Analyse2015!U28</f>
        <v>0</v>
      </c>
      <c r="O28" s="112"/>
      <c r="P28" s="111">
        <f>Analyse2017!S28</f>
        <v>0</v>
      </c>
      <c r="Q28" s="111">
        <f>Analyse2017!T28</f>
        <v>1</v>
      </c>
      <c r="R28" s="111">
        <f>Analyse2017!U28</f>
        <v>0</v>
      </c>
    </row>
    <row r="29" spans="1:18" ht="12.75">
      <c r="A29" s="109" t="str">
        <f>Intitulés!B22</f>
        <v>C20</v>
      </c>
      <c r="B29" s="110" t="str">
        <f>Intitulés!C22</f>
        <v>Implantation de DMI sans enregistrement par la PUI</v>
      </c>
      <c r="C29" s="109"/>
      <c r="D29" s="111">
        <f>Analyse2015!H29</f>
        <v>0</v>
      </c>
      <c r="E29" s="111">
        <f>Analyse2015!I29</f>
        <v>1</v>
      </c>
      <c r="F29" s="112"/>
      <c r="G29" s="111">
        <f>Analyse2017!H29</f>
        <v>0</v>
      </c>
      <c r="H29" s="111">
        <f>Analyse2017!I29</f>
        <v>1</v>
      </c>
      <c r="I29" s="113" t="str">
        <f>Intitulés!B22</f>
        <v>C20</v>
      </c>
      <c r="J29" s="114" t="str">
        <f t="shared" si="1"/>
        <v>Implantation de DMI sans enregistrement par la PUI</v>
      </c>
      <c r="K29" s="108"/>
      <c r="L29" s="111">
        <f>Analyse2015!S29</f>
        <v>0</v>
      </c>
      <c r="M29" s="111">
        <f>Analyse2015!T29</f>
        <v>1</v>
      </c>
      <c r="N29" s="111">
        <f>Analyse2015!U29</f>
        <v>0</v>
      </c>
      <c r="O29" s="112"/>
      <c r="P29" s="111">
        <f>Analyse2017!S29</f>
        <v>0</v>
      </c>
      <c r="Q29" s="111">
        <f>Analyse2017!T29</f>
        <v>1</v>
      </c>
      <c r="R29" s="111">
        <f>Analyse2017!U29</f>
        <v>0</v>
      </c>
    </row>
    <row r="30" spans="1:18" ht="12.75">
      <c r="A30" s="109" t="str">
        <f>Intitulés!B23</f>
        <v>C21</v>
      </c>
      <c r="B30" s="110" t="str">
        <f>Intitulés!C23</f>
        <v>Implantation de DMI sans enregistrement de l'identification du patient</v>
      </c>
      <c r="C30" s="109"/>
      <c r="D30" s="111">
        <f>Analyse2015!H30</f>
        <v>0</v>
      </c>
      <c r="E30" s="111">
        <f>Analyse2015!I30</f>
        <v>1</v>
      </c>
      <c r="F30" s="112"/>
      <c r="G30" s="111">
        <f>Analyse2017!H30</f>
        <v>0</v>
      </c>
      <c r="H30" s="111">
        <f>Analyse2017!I30</f>
        <v>1</v>
      </c>
      <c r="I30" s="113" t="str">
        <f>Intitulés!B23</f>
        <v>C21</v>
      </c>
      <c r="J30" s="114" t="str">
        <f t="shared" si="1"/>
        <v>Implantation de DMI sans enregistrement de l'identification du patient</v>
      </c>
      <c r="K30" s="108"/>
      <c r="L30" s="111">
        <f>Analyse2015!S30</f>
        <v>0</v>
      </c>
      <c r="M30" s="111">
        <f>Analyse2015!T30</f>
        <v>1</v>
      </c>
      <c r="N30" s="111">
        <f>Analyse2015!U30</f>
        <v>0</v>
      </c>
      <c r="O30" s="112"/>
      <c r="P30" s="111">
        <f>Analyse2017!S30</f>
        <v>0</v>
      </c>
      <c r="Q30" s="111">
        <f>Analyse2017!T30</f>
        <v>1</v>
      </c>
      <c r="R30" s="111">
        <f>Analyse2017!U30</f>
        <v>0</v>
      </c>
    </row>
    <row r="31" spans="1:18" ht="12.75">
      <c r="A31" s="109" t="str">
        <f>Intitulés!B24</f>
        <v>C22</v>
      </c>
      <c r="B31" s="110" t="str">
        <f>Intitulés!C24</f>
        <v>Implantation de DMI sans enregistrement de la date d'implantation</v>
      </c>
      <c r="C31" s="109"/>
      <c r="D31" s="111">
        <f>Analyse2015!H31</f>
        <v>0</v>
      </c>
      <c r="E31" s="111">
        <f>Analyse2015!I31</f>
        <v>1</v>
      </c>
      <c r="F31" s="112"/>
      <c r="G31" s="111">
        <f>Analyse2017!H31</f>
        <v>0</v>
      </c>
      <c r="H31" s="111">
        <f>Analyse2017!I31</f>
        <v>1</v>
      </c>
      <c r="I31" s="113" t="str">
        <f>Intitulés!B24</f>
        <v>C22</v>
      </c>
      <c r="J31" s="114" t="str">
        <f t="shared" si="1"/>
        <v>Implantation de DMI sans enregistrement de la date d'implantation</v>
      </c>
      <c r="K31" s="108"/>
      <c r="L31" s="111">
        <f>Analyse2015!S31</f>
        <v>0</v>
      </c>
      <c r="M31" s="111">
        <f>Analyse2015!T31</f>
        <v>1</v>
      </c>
      <c r="N31" s="111">
        <f>Analyse2015!U31</f>
        <v>0</v>
      </c>
      <c r="O31" s="112"/>
      <c r="P31" s="111">
        <f>Analyse2017!S31</f>
        <v>0</v>
      </c>
      <c r="Q31" s="111">
        <f>Analyse2017!T31</f>
        <v>1</v>
      </c>
      <c r="R31" s="111">
        <f>Analyse2017!U31</f>
        <v>0</v>
      </c>
    </row>
    <row r="32" spans="1:18" s="4" customFormat="1" ht="12.75">
      <c r="A32" s="109" t="str">
        <f>Intitulés!B25</f>
        <v>C23</v>
      </c>
      <c r="B32" s="110" t="str">
        <f>Intitulés!C25</f>
        <v>Implantation de DMI sans enregistrement du nom du prescripteur</v>
      </c>
      <c r="C32" s="109"/>
      <c r="D32" s="111">
        <f>Analyse2015!H32</f>
        <v>0</v>
      </c>
      <c r="E32" s="111">
        <f>Analyse2015!I32</f>
        <v>1</v>
      </c>
      <c r="F32" s="112"/>
      <c r="G32" s="111">
        <f>Analyse2017!H32</f>
        <v>0</v>
      </c>
      <c r="H32" s="111">
        <f>Analyse2017!I32</f>
        <v>1</v>
      </c>
      <c r="I32" s="113" t="str">
        <f>Intitulés!B25</f>
        <v>C23</v>
      </c>
      <c r="J32" s="114" t="str">
        <f t="shared" si="1"/>
        <v>Implantation de DMI sans enregistrement du nom du prescripteur</v>
      </c>
      <c r="K32" s="108"/>
      <c r="L32" s="111">
        <f>Analyse2015!S32</f>
        <v>0</v>
      </c>
      <c r="M32" s="111">
        <f>Analyse2015!T32</f>
        <v>1</v>
      </c>
      <c r="N32" s="111">
        <f>Analyse2015!U32</f>
        <v>0</v>
      </c>
      <c r="O32" s="112"/>
      <c r="P32" s="111">
        <f>Analyse2017!S32</f>
        <v>0</v>
      </c>
      <c r="Q32" s="111">
        <f>Analyse2017!T32</f>
        <v>1</v>
      </c>
      <c r="R32" s="111">
        <f>Analyse2017!U32</f>
        <v>0</v>
      </c>
    </row>
    <row r="33" spans="1:18" ht="12.75">
      <c r="A33" s="109" t="str">
        <f>Intitulés!B26</f>
        <v>C24</v>
      </c>
      <c r="B33" s="110" t="str">
        <f>Intitulés!C26</f>
        <v>Implantation de DMI sans enregistrement de la signature du prescripteur</v>
      </c>
      <c r="C33" s="109"/>
      <c r="D33" s="111">
        <f>Analyse2015!H33</f>
        <v>0</v>
      </c>
      <c r="E33" s="111">
        <f>Analyse2015!I33</f>
        <v>1</v>
      </c>
      <c r="F33" s="112"/>
      <c r="G33" s="111">
        <f>Analyse2017!H33</f>
        <v>0</v>
      </c>
      <c r="H33" s="111">
        <f>Analyse2017!I33</f>
        <v>1</v>
      </c>
      <c r="I33" s="113" t="str">
        <f>Intitulés!B26</f>
        <v>C24</v>
      </c>
      <c r="J33" s="114" t="str">
        <f t="shared" si="1"/>
        <v>Implantation de DMI sans enregistrement de la signature du prescripteur</v>
      </c>
      <c r="K33" s="108"/>
      <c r="L33" s="111">
        <f>Analyse2015!S33</f>
        <v>0</v>
      </c>
      <c r="M33" s="111">
        <f>Analyse2015!T33</f>
        <v>1</v>
      </c>
      <c r="N33" s="111">
        <f>Analyse2015!U33</f>
        <v>0</v>
      </c>
      <c r="O33" s="112"/>
      <c r="P33" s="111">
        <f>Analyse2017!S33</f>
        <v>0</v>
      </c>
      <c r="Q33" s="111">
        <f>Analyse2017!T33</f>
        <v>1</v>
      </c>
      <c r="R33" s="111">
        <f>Analyse2017!U33</f>
        <v>0</v>
      </c>
    </row>
    <row r="34" spans="1:18" ht="12.75">
      <c r="A34" s="109" t="str">
        <f>Intitulés!B27</f>
        <v>C25</v>
      </c>
      <c r="B34" s="110" t="str">
        <f>Intitulés!C27</f>
        <v>Implantation de DMI sans enregistrement de l'identification du DMI</v>
      </c>
      <c r="C34" s="109"/>
      <c r="D34" s="111">
        <f>Analyse2015!H34</f>
        <v>0</v>
      </c>
      <c r="E34" s="111">
        <f>Analyse2015!I34</f>
        <v>1</v>
      </c>
      <c r="F34" s="112"/>
      <c r="G34" s="111">
        <f>Analyse2017!H34</f>
        <v>0</v>
      </c>
      <c r="H34" s="111">
        <f>Analyse2017!I34</f>
        <v>1</v>
      </c>
      <c r="I34" s="113" t="str">
        <f>Intitulés!B27</f>
        <v>C25</v>
      </c>
      <c r="J34" s="114" t="str">
        <f t="shared" si="1"/>
        <v>Implantation de DMI sans enregistrement de l'identification du DMI</v>
      </c>
      <c r="K34" s="108"/>
      <c r="L34" s="111">
        <f>Analyse2015!S34</f>
        <v>0</v>
      </c>
      <c r="M34" s="111">
        <f>Analyse2015!T34</f>
        <v>1</v>
      </c>
      <c r="N34" s="111">
        <f>Analyse2015!U34</f>
        <v>0</v>
      </c>
      <c r="O34" s="112"/>
      <c r="P34" s="111">
        <f>Analyse2017!S34</f>
        <v>0</v>
      </c>
      <c r="Q34" s="111">
        <f>Analyse2017!T34</f>
        <v>1</v>
      </c>
      <c r="R34" s="111">
        <f>Analyse2017!U34</f>
        <v>0</v>
      </c>
    </row>
    <row r="35" spans="1:18" ht="12.75">
      <c r="A35" s="109" t="str">
        <f>Intitulés!B28</f>
        <v>C26</v>
      </c>
      <c r="B35" s="110" t="str">
        <f>Intitulés!C28</f>
        <v>Implantation de DMI sans information du patient</v>
      </c>
      <c r="C35" s="109"/>
      <c r="D35" s="111">
        <f>Analyse2015!H35</f>
        <v>0</v>
      </c>
      <c r="E35" s="111">
        <f>Analyse2015!I35</f>
        <v>1</v>
      </c>
      <c r="F35" s="112"/>
      <c r="G35" s="111">
        <f>Analyse2017!H35</f>
        <v>0</v>
      </c>
      <c r="H35" s="111">
        <f>Analyse2017!I35</f>
        <v>1</v>
      </c>
      <c r="I35" s="113" t="str">
        <f>Intitulés!B28</f>
        <v>C26</v>
      </c>
      <c r="J35" s="114" t="str">
        <f t="shared" si="1"/>
        <v>Implantation de DMI sans information du patient</v>
      </c>
      <c r="K35" s="108"/>
      <c r="L35" s="111">
        <f>Analyse2015!S35</f>
        <v>0</v>
      </c>
      <c r="M35" s="111">
        <f>Analyse2015!T35</f>
        <v>1</v>
      </c>
      <c r="N35" s="111">
        <f>Analyse2015!U35</f>
        <v>0</v>
      </c>
      <c r="O35" s="112"/>
      <c r="P35" s="111">
        <f>Analyse2017!S35</f>
        <v>0</v>
      </c>
      <c r="Q35" s="111">
        <f>Analyse2017!T35</f>
        <v>1</v>
      </c>
      <c r="R35" s="111">
        <f>Analyse2017!U35</f>
        <v>0</v>
      </c>
    </row>
    <row r="36" spans="1:18" ht="12.75">
      <c r="A36" s="109" t="str">
        <f>Intitulés!B29</f>
        <v>C27</v>
      </c>
      <c r="B36" s="110">
        <f>Intitulés!C30</f>
        <v>0</v>
      </c>
      <c r="C36" s="109"/>
      <c r="D36" s="111" t="str">
        <f>Analyse2015!H36</f>
        <v> </v>
      </c>
      <c r="E36" s="111" t="str">
        <f>Analyse2015!I36</f>
        <v> </v>
      </c>
      <c r="F36" s="112"/>
      <c r="G36" s="111" t="str">
        <f>Analyse2017!H36</f>
        <v> </v>
      </c>
      <c r="H36" s="111" t="str">
        <f>Analyse2017!I36</f>
        <v> </v>
      </c>
      <c r="I36" s="113" t="str">
        <f>Intitulés!B29</f>
        <v>C27</v>
      </c>
      <c r="J36" s="114">
        <f t="shared" si="1"/>
        <v>0</v>
      </c>
      <c r="K36" s="108"/>
      <c r="L36" s="111" t="str">
        <f>Analyse2015!S36</f>
        <v> </v>
      </c>
      <c r="M36" s="111" t="str">
        <f>Analyse2015!T36</f>
        <v> </v>
      </c>
      <c r="N36" s="111" t="str">
        <f>Analyse2015!U36</f>
        <v> </v>
      </c>
      <c r="O36" s="112"/>
      <c r="P36" s="111" t="str">
        <f>Analyse2017!S36</f>
        <v> </v>
      </c>
      <c r="Q36" s="111" t="str">
        <f>Analyse2017!T36</f>
        <v> </v>
      </c>
      <c r="R36" s="111" t="str">
        <f>Analyse2017!U36</f>
        <v> </v>
      </c>
    </row>
    <row r="37" spans="1:18" ht="12.75">
      <c r="A37" s="109" t="str">
        <f>Intitulés!B30</f>
        <v>C28</v>
      </c>
      <c r="B37" s="110">
        <f>Intitulés!C31</f>
        <v>0</v>
      </c>
      <c r="C37" s="109"/>
      <c r="D37" s="111" t="str">
        <f>Analyse2015!H37</f>
        <v> </v>
      </c>
      <c r="E37" s="111" t="str">
        <f>Analyse2015!I37</f>
        <v> </v>
      </c>
      <c r="F37" s="112"/>
      <c r="G37" s="111" t="str">
        <f>Analyse2017!H37</f>
        <v> </v>
      </c>
      <c r="H37" s="111" t="str">
        <f>Analyse2017!I37</f>
        <v> </v>
      </c>
      <c r="I37" s="113" t="str">
        <f>Intitulés!B30</f>
        <v>C28</v>
      </c>
      <c r="J37" s="114">
        <f t="shared" si="1"/>
        <v>0</v>
      </c>
      <c r="K37" s="108"/>
      <c r="L37" s="111" t="str">
        <f>Analyse2015!S37</f>
        <v> </v>
      </c>
      <c r="M37" s="111" t="str">
        <f>Analyse2015!T37</f>
        <v> </v>
      </c>
      <c r="N37" s="111" t="str">
        <f>Analyse2015!U37</f>
        <v> </v>
      </c>
      <c r="O37" s="112"/>
      <c r="P37" s="111" t="str">
        <f>Analyse2017!S37</f>
        <v> </v>
      </c>
      <c r="Q37" s="111" t="str">
        <f>Analyse2017!T37</f>
        <v> </v>
      </c>
      <c r="R37" s="111" t="str">
        <f>Analyse2017!U37</f>
        <v> </v>
      </c>
    </row>
    <row r="38" spans="1:18" ht="12.75">
      <c r="A38" s="109" t="str">
        <f>Intitulés!B31</f>
        <v>C29</v>
      </c>
      <c r="B38" s="110">
        <f>Intitulés!C32</f>
        <v>0</v>
      </c>
      <c r="C38" s="109"/>
      <c r="D38" s="111" t="str">
        <f>Analyse2015!H38</f>
        <v> </v>
      </c>
      <c r="E38" s="111" t="str">
        <f>Analyse2015!I38</f>
        <v> </v>
      </c>
      <c r="F38" s="112"/>
      <c r="G38" s="111" t="str">
        <f>Analyse2017!H38</f>
        <v> </v>
      </c>
      <c r="H38" s="111" t="str">
        <f>Analyse2017!I38</f>
        <v> </v>
      </c>
      <c r="I38" s="113" t="str">
        <f>Intitulés!B31</f>
        <v>C29</v>
      </c>
      <c r="J38" s="114">
        <f t="shared" si="1"/>
        <v>0</v>
      </c>
      <c r="K38" s="108"/>
      <c r="L38" s="111" t="str">
        <f>Analyse2015!S38</f>
        <v> </v>
      </c>
      <c r="M38" s="111" t="str">
        <f>Analyse2015!T38</f>
        <v> </v>
      </c>
      <c r="N38" s="111" t="str">
        <f>Analyse2015!U38</f>
        <v> </v>
      </c>
      <c r="O38" s="112"/>
      <c r="P38" s="111" t="str">
        <f>Analyse2017!S38</f>
        <v> </v>
      </c>
      <c r="Q38" s="111" t="str">
        <f>Analyse2017!T38</f>
        <v> </v>
      </c>
      <c r="R38" s="111" t="str">
        <f>Analyse2017!U38</f>
        <v> </v>
      </c>
    </row>
    <row r="39" spans="1:18" ht="12.75">
      <c r="A39" s="109" t="str">
        <f>Intitulés!B32</f>
        <v>C30</v>
      </c>
      <c r="B39" s="110">
        <f>Intitulés!C33</f>
        <v>0</v>
      </c>
      <c r="C39" s="109"/>
      <c r="D39" s="111" t="str">
        <f>Analyse2015!H39</f>
        <v> </v>
      </c>
      <c r="E39" s="111" t="str">
        <f>Analyse2015!I39</f>
        <v> </v>
      </c>
      <c r="F39" s="112"/>
      <c r="G39" s="111" t="str">
        <f>Analyse2017!H39</f>
        <v> </v>
      </c>
      <c r="H39" s="111" t="str">
        <f>Analyse2017!I39</f>
        <v> </v>
      </c>
      <c r="I39" s="113" t="str">
        <f>Intitulés!B32</f>
        <v>C30</v>
      </c>
      <c r="J39" s="114">
        <f t="shared" si="1"/>
        <v>0</v>
      </c>
      <c r="K39" s="108"/>
      <c r="L39" s="111" t="str">
        <f>Analyse2015!S39</f>
        <v> </v>
      </c>
      <c r="M39" s="111" t="str">
        <f>Analyse2015!T39</f>
        <v> </v>
      </c>
      <c r="N39" s="111" t="str">
        <f>Analyse2015!U39</f>
        <v> </v>
      </c>
      <c r="O39" s="112"/>
      <c r="P39" s="111" t="str">
        <f>Analyse2017!S39</f>
        <v> </v>
      </c>
      <c r="Q39" s="111" t="str">
        <f>Analyse2017!T39</f>
        <v> </v>
      </c>
      <c r="R39" s="111" t="str">
        <f>Analyse2017!U39</f>
        <v> </v>
      </c>
    </row>
    <row r="40" spans="1:18" ht="12.75">
      <c r="A40" s="34"/>
      <c r="B40" s="69"/>
      <c r="C40" s="34"/>
      <c r="D40" s="70"/>
      <c r="E40" s="70"/>
      <c r="F40" s="72"/>
      <c r="G40" s="70"/>
      <c r="H40" s="70"/>
      <c r="I40" s="35"/>
      <c r="J40" s="71"/>
      <c r="K40" s="4"/>
      <c r="L40" s="72"/>
      <c r="M40" s="72"/>
      <c r="N40" s="72"/>
      <c r="O40" s="72"/>
      <c r="P40" s="72"/>
      <c r="Q40" s="72"/>
      <c r="R40" s="72"/>
    </row>
    <row r="41" spans="1:18" ht="12.75">
      <c r="A41" s="34"/>
      <c r="B41" s="69"/>
      <c r="C41" s="34"/>
      <c r="D41" s="72"/>
      <c r="E41" s="72"/>
      <c r="F41" s="72"/>
      <c r="G41" s="72"/>
      <c r="H41" s="72"/>
      <c r="I41" s="35"/>
      <c r="J41" s="71"/>
      <c r="K41" s="4"/>
      <c r="L41" s="72"/>
      <c r="M41" s="72"/>
      <c r="N41" s="72"/>
      <c r="O41" s="72"/>
      <c r="P41" s="72"/>
      <c r="Q41" s="72"/>
      <c r="R41" s="72"/>
    </row>
    <row r="42" spans="1:18" ht="18">
      <c r="A42" s="34"/>
      <c r="B42" s="37"/>
      <c r="C42" s="34"/>
      <c r="D42" s="255">
        <f>Annee2015!$F$2</f>
        <v>0</v>
      </c>
      <c r="E42" s="255"/>
      <c r="F42" s="80"/>
      <c r="G42" s="255">
        <f>Annee2017!$F$2</f>
        <v>0</v>
      </c>
      <c r="H42" s="255"/>
      <c r="I42" s="35"/>
      <c r="J42" s="37"/>
      <c r="K42" s="4"/>
      <c r="L42" s="255">
        <f>Annee2015!$F$2</f>
        <v>0</v>
      </c>
      <c r="M42" s="255"/>
      <c r="N42" s="255"/>
      <c r="O42" s="255">
        <f>Annee2017!$F$2</f>
        <v>0</v>
      </c>
      <c r="P42" s="255"/>
      <c r="Q42" s="255"/>
      <c r="R42" s="255"/>
    </row>
    <row r="43" spans="1:8" s="4" customFormat="1" ht="7.5" customHeight="1">
      <c r="A43" s="34"/>
      <c r="B43" s="34"/>
      <c r="C43" s="34"/>
      <c r="D43" s="34"/>
      <c r="E43" s="34"/>
      <c r="F43" s="34"/>
      <c r="G43" s="34"/>
      <c r="H43" s="34"/>
    </row>
    <row r="44" spans="1:8" s="4" customFormat="1" ht="12.75">
      <c r="A44" s="34"/>
      <c r="B44" s="34"/>
      <c r="C44" s="34"/>
      <c r="D44" s="34"/>
      <c r="E44" s="34"/>
      <c r="F44" s="34"/>
      <c r="G44" s="34"/>
      <c r="H44" s="34"/>
    </row>
    <row r="45" spans="8:18" ht="12.75">
      <c r="H45" s="3"/>
      <c r="Q45" s="3"/>
      <c r="R45" s="3"/>
    </row>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hidden="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sheetData>
  <sheetProtection/>
  <mergeCells count="4">
    <mergeCell ref="D42:E42"/>
    <mergeCell ref="G42:H42"/>
    <mergeCell ref="L42:N42"/>
    <mergeCell ref="O42:R42"/>
  </mergeCells>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colBreaks count="1" manualBreakCount="1">
    <brk id="8" min="2" max="29" man="1"/>
  </colBreaks>
</worksheet>
</file>

<file path=xl/worksheets/sheet8.xml><?xml version="1.0" encoding="utf-8"?>
<worksheet xmlns="http://schemas.openxmlformats.org/spreadsheetml/2006/main" xmlns:r="http://schemas.openxmlformats.org/officeDocument/2006/relationships">
  <sheetPr codeName="Feuil7"/>
  <dimension ref="A2:D33"/>
  <sheetViews>
    <sheetView zoomScale="70" zoomScaleNormal="70" zoomScalePageLayoutView="0" workbookViewId="0" topLeftCell="A1">
      <selection activeCell="A21" sqref="A21"/>
    </sheetView>
  </sheetViews>
  <sheetFormatPr defaultColWidth="0" defaultRowHeight="12.75" zeroHeight="1"/>
  <cols>
    <col min="1" max="1" width="6.421875" style="5" customWidth="1"/>
    <col min="2" max="2" width="16.57421875" style="5" customWidth="1"/>
    <col min="3" max="3" width="160.140625" style="5" customWidth="1"/>
    <col min="4" max="4" width="52.00390625" style="5" customWidth="1"/>
    <col min="5" max="5" width="3.421875" style="5" customWidth="1"/>
    <col min="6" max="16384" width="0" style="5" hidden="1" customWidth="1"/>
  </cols>
  <sheetData>
    <row r="1" ht="12.75"/>
    <row r="2" spans="2:4" ht="24" customHeight="1">
      <c r="B2" s="21" t="s">
        <v>58</v>
      </c>
      <c r="C2" s="21" t="s">
        <v>8</v>
      </c>
      <c r="D2" s="21" t="s">
        <v>9</v>
      </c>
    </row>
    <row r="3" spans="1:4" ht="34.5" customHeight="1">
      <c r="A3" s="137"/>
      <c r="B3" s="93" t="s">
        <v>42</v>
      </c>
      <c r="C3" s="140" t="s">
        <v>154</v>
      </c>
      <c r="D3" s="140" t="s">
        <v>155</v>
      </c>
    </row>
    <row r="4" spans="1:4" ht="34.5" customHeight="1">
      <c r="A4" s="138"/>
      <c r="B4" s="145" t="s">
        <v>43</v>
      </c>
      <c r="C4" s="141" t="s">
        <v>105</v>
      </c>
      <c r="D4" s="141" t="s">
        <v>106</v>
      </c>
    </row>
    <row r="5" spans="1:4" ht="34.5" customHeight="1">
      <c r="A5" s="138"/>
      <c r="B5" s="145" t="s">
        <v>44</v>
      </c>
      <c r="C5" s="141" t="s">
        <v>107</v>
      </c>
      <c r="D5" s="141" t="s">
        <v>108</v>
      </c>
    </row>
    <row r="6" spans="1:4" ht="34.5" customHeight="1">
      <c r="A6" s="138"/>
      <c r="B6" s="145" t="s">
        <v>45</v>
      </c>
      <c r="C6" s="141" t="s">
        <v>109</v>
      </c>
      <c r="D6" s="141" t="s">
        <v>110</v>
      </c>
    </row>
    <row r="7" spans="1:4" ht="34.5" customHeight="1">
      <c r="A7" s="138"/>
      <c r="B7" s="145" t="s">
        <v>46</v>
      </c>
      <c r="C7" s="141" t="s">
        <v>111</v>
      </c>
      <c r="D7" s="141" t="s">
        <v>112</v>
      </c>
    </row>
    <row r="8" spans="1:4" ht="34.5" customHeight="1">
      <c r="A8" s="138"/>
      <c r="B8" s="142" t="s">
        <v>47</v>
      </c>
      <c r="C8" s="142" t="s">
        <v>113</v>
      </c>
      <c r="D8" s="142" t="s">
        <v>114</v>
      </c>
    </row>
    <row r="9" spans="1:4" ht="38.25" customHeight="1">
      <c r="A9" s="138"/>
      <c r="B9" s="142" t="s">
        <v>48</v>
      </c>
      <c r="C9" s="142" t="s">
        <v>115</v>
      </c>
      <c r="D9" s="142" t="s">
        <v>116</v>
      </c>
    </row>
    <row r="10" spans="1:4" ht="34.5" customHeight="1">
      <c r="A10" s="138"/>
      <c r="B10" s="142" t="s">
        <v>49</v>
      </c>
      <c r="C10" s="142" t="s">
        <v>117</v>
      </c>
      <c r="D10" s="142" t="s">
        <v>118</v>
      </c>
    </row>
    <row r="11" spans="1:4" ht="34.5" customHeight="1">
      <c r="A11" s="138"/>
      <c r="B11" s="142" t="s">
        <v>50</v>
      </c>
      <c r="C11" s="142" t="s">
        <v>119</v>
      </c>
      <c r="D11" s="142" t="s">
        <v>120</v>
      </c>
    </row>
    <row r="12" spans="1:4" ht="34.5" customHeight="1">
      <c r="A12" s="138"/>
      <c r="B12" s="143" t="s">
        <v>51</v>
      </c>
      <c r="C12" s="143" t="s">
        <v>121</v>
      </c>
      <c r="D12" s="143" t="s">
        <v>122</v>
      </c>
    </row>
    <row r="13" spans="1:4" ht="34.5" customHeight="1">
      <c r="A13" s="138"/>
      <c r="B13" s="143" t="s">
        <v>52</v>
      </c>
      <c r="C13" s="143" t="s">
        <v>123</v>
      </c>
      <c r="D13" s="143" t="s">
        <v>124</v>
      </c>
    </row>
    <row r="14" spans="1:4" ht="34.5" customHeight="1">
      <c r="A14" s="138"/>
      <c r="B14" s="143" t="s">
        <v>53</v>
      </c>
      <c r="C14" s="143" t="s">
        <v>125</v>
      </c>
      <c r="D14" s="143" t="s">
        <v>126</v>
      </c>
    </row>
    <row r="15" spans="1:4" ht="34.5" customHeight="1">
      <c r="A15" s="138"/>
      <c r="B15" s="144" t="s">
        <v>54</v>
      </c>
      <c r="C15" s="144" t="s">
        <v>127</v>
      </c>
      <c r="D15" s="144" t="s">
        <v>128</v>
      </c>
    </row>
    <row r="16" spans="1:4" ht="34.5" customHeight="1">
      <c r="A16" s="138"/>
      <c r="B16" s="144" t="s">
        <v>55</v>
      </c>
      <c r="C16" s="144" t="s">
        <v>129</v>
      </c>
      <c r="D16" s="144" t="s">
        <v>130</v>
      </c>
    </row>
    <row r="17" spans="1:4" ht="34.5" customHeight="1">
      <c r="A17" s="138"/>
      <c r="B17" s="144" t="s">
        <v>56</v>
      </c>
      <c r="C17" s="144" t="s">
        <v>131</v>
      </c>
      <c r="D17" s="144" t="s">
        <v>132</v>
      </c>
    </row>
    <row r="18" spans="1:4" ht="34.5" customHeight="1">
      <c r="A18" s="138"/>
      <c r="B18" s="144" t="s">
        <v>57</v>
      </c>
      <c r="C18" s="144" t="s">
        <v>133</v>
      </c>
      <c r="D18" s="144" t="s">
        <v>134</v>
      </c>
    </row>
    <row r="19" spans="1:4" ht="34.5" customHeight="1">
      <c r="A19" s="138"/>
      <c r="B19" s="93" t="s">
        <v>80</v>
      </c>
      <c r="C19" s="140" t="s">
        <v>153</v>
      </c>
      <c r="D19" s="140" t="s">
        <v>104</v>
      </c>
    </row>
    <row r="20" spans="1:4" ht="34.5" customHeight="1">
      <c r="A20" s="138"/>
      <c r="B20" s="93" t="s">
        <v>81</v>
      </c>
      <c r="C20" s="93" t="s">
        <v>152</v>
      </c>
      <c r="D20" s="93" t="s">
        <v>147</v>
      </c>
    </row>
    <row r="21" spans="1:4" ht="34.5" customHeight="1">
      <c r="A21" s="138"/>
      <c r="B21" s="93" t="s">
        <v>82</v>
      </c>
      <c r="C21" s="93" t="s">
        <v>135</v>
      </c>
      <c r="D21" s="93" t="s">
        <v>148</v>
      </c>
    </row>
    <row r="22" spans="1:4" ht="34.5" customHeight="1">
      <c r="A22" s="138"/>
      <c r="B22" s="93" t="s">
        <v>83</v>
      </c>
      <c r="C22" s="93" t="s">
        <v>136</v>
      </c>
      <c r="D22" s="93" t="s">
        <v>137</v>
      </c>
    </row>
    <row r="23" spans="1:4" ht="34.5" customHeight="1">
      <c r="A23" s="138"/>
      <c r="B23" s="93" t="s">
        <v>84</v>
      </c>
      <c r="C23" s="93" t="s">
        <v>138</v>
      </c>
      <c r="D23" s="93" t="s">
        <v>149</v>
      </c>
    </row>
    <row r="24" spans="1:4" ht="34.5" customHeight="1">
      <c r="A24" s="138"/>
      <c r="B24" s="94" t="s">
        <v>85</v>
      </c>
      <c r="C24" s="93" t="s">
        <v>139</v>
      </c>
      <c r="D24" s="93" t="s">
        <v>140</v>
      </c>
    </row>
    <row r="25" spans="1:4" s="78" customFormat="1" ht="34.5" customHeight="1">
      <c r="A25" s="138"/>
      <c r="B25" s="93" t="s">
        <v>86</v>
      </c>
      <c r="C25" s="93" t="s">
        <v>141</v>
      </c>
      <c r="D25" s="93" t="s">
        <v>150</v>
      </c>
    </row>
    <row r="26" spans="1:4" ht="30" customHeight="1">
      <c r="A26" s="138"/>
      <c r="B26" s="95" t="s">
        <v>87</v>
      </c>
      <c r="C26" s="93" t="s">
        <v>142</v>
      </c>
      <c r="D26" s="93" t="s">
        <v>143</v>
      </c>
    </row>
    <row r="27" spans="1:4" ht="34.5" customHeight="1">
      <c r="A27" s="138"/>
      <c r="B27" s="93" t="s">
        <v>88</v>
      </c>
      <c r="C27" s="93" t="s">
        <v>144</v>
      </c>
      <c r="D27" s="93" t="s">
        <v>151</v>
      </c>
    </row>
    <row r="28" spans="1:4" ht="34.5" customHeight="1">
      <c r="A28" s="138"/>
      <c r="B28" s="93" t="s">
        <v>89</v>
      </c>
      <c r="C28" s="93" t="s">
        <v>145</v>
      </c>
      <c r="D28" s="93" t="s">
        <v>146</v>
      </c>
    </row>
    <row r="29" spans="1:4" ht="34.5" customHeight="1">
      <c r="A29" s="138"/>
      <c r="B29" s="93" t="s">
        <v>90</v>
      </c>
      <c r="C29" s="93"/>
      <c r="D29" s="93"/>
    </row>
    <row r="30" spans="1:4" ht="34.5" customHeight="1">
      <c r="A30" s="138"/>
      <c r="B30" s="93" t="s">
        <v>91</v>
      </c>
      <c r="C30" s="93"/>
      <c r="D30" s="93"/>
    </row>
    <row r="31" spans="1:4" ht="34.5" customHeight="1">
      <c r="A31" s="138"/>
      <c r="B31" s="93" t="s">
        <v>92</v>
      </c>
      <c r="C31" s="93"/>
      <c r="D31" s="93"/>
    </row>
    <row r="32" spans="1:4" ht="34.5" customHeight="1">
      <c r="A32" s="138"/>
      <c r="B32" s="93" t="s">
        <v>93</v>
      </c>
      <c r="C32" s="93"/>
      <c r="D32" s="93"/>
    </row>
    <row r="33" spans="3:4" ht="15">
      <c r="C33" s="93"/>
      <c r="D33" s="93"/>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hidden="1"/>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sheetData>
  <sheetProtection/>
  <printOptions horizontalCentered="1" verticalCentered="1"/>
  <pageMargins left="0.8661417322834646" right="0.7480314960629921" top="0.984251968503937" bottom="1.141732283464567" header="0.5118110236220472" footer="0.7874015748031497"/>
  <pageSetup horizontalDpi="600" verticalDpi="600" orientation="portrait" paperSize="9" scale="45" r:id="rId1"/>
  <headerFooter alignWithMargins="0">
    <oddFooter>&amp;L&amp;8CoRéMéDiMS-OMEDIT-MiP&amp;C&amp;F - &amp;A&amp;R&amp;P / &amp;N</oddFooter>
  </headerFooter>
</worksheet>
</file>

<file path=xl/worksheets/sheet9.xml><?xml version="1.0" encoding="utf-8"?>
<worksheet xmlns="http://schemas.openxmlformats.org/spreadsheetml/2006/main" xmlns:r="http://schemas.openxmlformats.org/officeDocument/2006/relationships">
  <sheetPr codeName="Feuil4"/>
  <dimension ref="A1:A1"/>
  <sheetViews>
    <sheetView zoomScalePageLayoutView="0" workbookViewId="0" topLeftCell="A1">
      <selection activeCell="C20" sqref="C2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b.riche</dc:creator>
  <cp:keywords/>
  <dc:description/>
  <cp:lastModifiedBy>*</cp:lastModifiedBy>
  <cp:lastPrinted>2014-10-21T15:47:48Z</cp:lastPrinted>
  <dcterms:created xsi:type="dcterms:W3CDTF">2000-10-17T07:21:53Z</dcterms:created>
  <dcterms:modified xsi:type="dcterms:W3CDTF">2015-04-07T08:33:20Z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ème ARS">
    <vt:lpwstr/>
  </property>
  <property fmtid="{D5CDD505-2E9C-101B-9397-08002B2CF9AE}" pid="3" name="Typologie de document">
    <vt:lpwstr/>
  </property>
  <property fmtid="{D5CDD505-2E9C-101B-9397-08002B2CF9AE}" pid="4" name="Chantiers">
    <vt:lpwstr/>
  </property>
  <property fmtid="{D5CDD505-2E9C-101B-9397-08002B2CF9AE}" pid="5" name="ContentType">
    <vt:lpwstr>Document</vt:lpwstr>
  </property>
  <property fmtid="{D5CDD505-2E9C-101B-9397-08002B2CF9AE}" pid="6" name="Statut du document">
    <vt:lpwstr/>
  </property>
  <property fmtid="{D5CDD505-2E9C-101B-9397-08002B2CF9AE}" pid="7" name="Fonctions Projet ARS">
    <vt:lpwstr/>
  </property>
  <property fmtid="{D5CDD505-2E9C-101B-9397-08002B2CF9AE}" pid="8" name="Date de validation attendue">
    <vt:lpwstr/>
  </property>
</Properties>
</file>