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65476" windowWidth="5085" windowHeight="7590" tabRatio="818" activeTab="2"/>
  </bookViews>
  <sheets>
    <sheet name="Avant propos" sheetId="1" r:id="rId1"/>
    <sheet name="Questionnaire" sheetId="2" r:id="rId2"/>
    <sheet name="Synthèse" sheetId="3" r:id="rId3"/>
  </sheets>
  <definedNames>
    <definedName name="Activites">#REF!</definedName>
    <definedName name="_xlnm.Print_Titles" localSheetId="0">'Avant propos'!$1:$4</definedName>
    <definedName name="_xlnm.Print_Titles" localSheetId="1">'Questionnaire'!$1:$3</definedName>
    <definedName name="_xlnm.Print_Titles" localSheetId="2">'Synthèse'!$1:$1</definedName>
    <definedName name="Permanence">#REF!</definedName>
    <definedName name="_xlnm.Print_Area" localSheetId="0">'Avant propos'!$A$1:$E$27</definedName>
    <definedName name="_xlnm.Print_Area" localSheetId="1">'Questionnaire'!$A$1:$F$216</definedName>
    <definedName name="_xlnm.Print_Area" localSheetId="2">'Synthèse'!$A$1:$R$76</definedName>
  </definedNames>
  <calcPr fullCalcOnLoad="1"/>
</workbook>
</file>

<file path=xl/sharedStrings.xml><?xml version="1.0" encoding="utf-8"?>
<sst xmlns="http://schemas.openxmlformats.org/spreadsheetml/2006/main" count="650" uniqueCount="423">
  <si>
    <t>Ü</t>
  </si>
  <si>
    <t>A masquer</t>
  </si>
  <si>
    <t>Commentaires</t>
  </si>
  <si>
    <t>A</t>
  </si>
  <si>
    <t>Oui</t>
  </si>
  <si>
    <t>Non</t>
  </si>
  <si>
    <t>A.1</t>
  </si>
  <si>
    <t>A.2</t>
  </si>
  <si>
    <t>A.3</t>
  </si>
  <si>
    <t>A.4</t>
  </si>
  <si>
    <t>A.5</t>
  </si>
  <si>
    <t>A.6</t>
  </si>
  <si>
    <t>II</t>
  </si>
  <si>
    <t>I</t>
  </si>
  <si>
    <t>A.7</t>
  </si>
  <si>
    <t>A.8</t>
  </si>
  <si>
    <t>A.9</t>
  </si>
  <si>
    <t>A.10</t>
  </si>
  <si>
    <t>A.11</t>
  </si>
  <si>
    <t>A.12</t>
  </si>
  <si>
    <t>Au cours de la même journée, plusieurs médecins prescrivent des médicaments pour le même patient</t>
  </si>
  <si>
    <t>Votre unité de soins accueille régulièrement des internes en médecine</t>
  </si>
  <si>
    <t>Il existe une infirmière référente (non cadre) pour les relations de l'unité de soins avec la pharmacie à usage intérieur et cette tâche figure dans sa fiche de poste</t>
  </si>
  <si>
    <t>Votre unité de soins accueille au moins un jour ou une nuit par mois une ou des infirmières du pool (suppléantes, roulantes…)</t>
  </si>
  <si>
    <t>Votre unité de soins accueille au moins un jour ou une nuit par mois une ou des infirmières intérimaires</t>
  </si>
  <si>
    <t>Votre unité de soins accueille au moins une élève infirmière par an</t>
  </si>
  <si>
    <t>Le fonctionnement de votre unité de soins conduit au recours à des heures supplémentaires chaque mois</t>
  </si>
  <si>
    <t>Risque structurel de l'unité de soins</t>
  </si>
  <si>
    <t>B</t>
  </si>
  <si>
    <t>Au moins une fois par semaine, un patient change de chambre au cours de son séjour dans votre unité de soins</t>
  </si>
  <si>
    <t>Votre unité de soins comprend au moins une chambre à deux lits ou plus</t>
  </si>
  <si>
    <t>C</t>
  </si>
  <si>
    <t>C.1</t>
  </si>
  <si>
    <t>C.2</t>
  </si>
  <si>
    <t>C.3</t>
  </si>
  <si>
    <t>C.4</t>
  </si>
  <si>
    <t>C.5</t>
  </si>
  <si>
    <t>C.6</t>
  </si>
  <si>
    <t>C.7</t>
  </si>
  <si>
    <t>C.8</t>
  </si>
  <si>
    <t>C.9</t>
  </si>
  <si>
    <t>C.10</t>
  </si>
  <si>
    <t>C.11</t>
  </si>
  <si>
    <t>C.12</t>
  </si>
  <si>
    <t>C.13</t>
  </si>
  <si>
    <t>C.14</t>
  </si>
  <si>
    <t>C.15</t>
  </si>
  <si>
    <t>C.16</t>
  </si>
  <si>
    <t>Prévention</t>
  </si>
  <si>
    <t>Dans votre unité de soins, il existe un classeur "Protocoles" (papier ou informatique)  regroupant les protocoles médicamenteux</t>
  </si>
  <si>
    <t>Le classeur "Médicaments" (papier ou informatique) comprend un document décrivant l'entretien des zones de stockage des médicaments</t>
  </si>
  <si>
    <t>D</t>
  </si>
  <si>
    <t>D.1</t>
  </si>
  <si>
    <t>D.2</t>
  </si>
  <si>
    <t>D.3</t>
  </si>
  <si>
    <t>D.4</t>
  </si>
  <si>
    <t>D.5</t>
  </si>
  <si>
    <t>D.6</t>
  </si>
  <si>
    <t>D.7</t>
  </si>
  <si>
    <t>D.8</t>
  </si>
  <si>
    <t>D.9</t>
  </si>
  <si>
    <t>Les risques de confusion entre deux médicaments (conditionnement, homonymie, homophonie, étiquetage…) sont signalés par un système d'alerte (affichage…)</t>
  </si>
  <si>
    <t>Le livret thérapeutique actualisé est disponible dans votre unité de soins sous une forme adaptée à la consultation par les infirmières</t>
  </si>
  <si>
    <t>Les prescripteurs sont informés des nouveaux médicaments introduits au livret thérapeutique et des modifications de spécialités pour une même DCI</t>
  </si>
  <si>
    <t>Les infirmieres sont informées des nouveaux médicaments introduits au livret thérapeutique et des modifications de spécialités pour une même DCI</t>
  </si>
  <si>
    <t>Les modalités d'accès aux résumés des caractéristiques du produit (RCP) sont connues de l'ensemble des personnels médicaux et soignants</t>
  </si>
  <si>
    <t>E</t>
  </si>
  <si>
    <t>E.1</t>
  </si>
  <si>
    <t>E.2</t>
  </si>
  <si>
    <t>F</t>
  </si>
  <si>
    <t>F.1</t>
  </si>
  <si>
    <t>F.2</t>
  </si>
  <si>
    <t>F.3</t>
  </si>
  <si>
    <t>E.3</t>
  </si>
  <si>
    <t>E.4</t>
  </si>
  <si>
    <t>E.5</t>
  </si>
  <si>
    <t>E.6</t>
  </si>
  <si>
    <t>Retour d'expérience</t>
  </si>
  <si>
    <t>L'ensemble des personnels soignants de votre unité de soins bénéficie de séances de sensibilisation aux erreurs médicamenteuses</t>
  </si>
  <si>
    <t>L'ensemble des personnels médicaux de votre unité de soins bénéficie de séances de sensibilisation aux erreurs médicamenteuses</t>
  </si>
  <si>
    <t>Les modalités d'utilisation de cette fiche sont connues de l'ensemble des personnels médicaux et soignants de votre unité de soins</t>
  </si>
  <si>
    <t>Des réunions d'analyse des erreurs médicamenteuses avérées ou évitées ont lieu plusieurs fois par an entre notamment médecins, infirmières de votre unité et la PUI.</t>
  </si>
  <si>
    <t>Risque informatique</t>
  </si>
  <si>
    <t>G</t>
  </si>
  <si>
    <t>G.1</t>
  </si>
  <si>
    <t>G.2</t>
  </si>
  <si>
    <t>G.3</t>
  </si>
  <si>
    <t>G.4</t>
  </si>
  <si>
    <t>G.5</t>
  </si>
  <si>
    <t>G.6</t>
  </si>
  <si>
    <t>G.7</t>
  </si>
  <si>
    <t>G.8</t>
  </si>
  <si>
    <t>H</t>
  </si>
  <si>
    <t>H.1</t>
  </si>
  <si>
    <t>H.2</t>
  </si>
  <si>
    <t>H.3</t>
  </si>
  <si>
    <t>Pilotage</t>
  </si>
  <si>
    <t>Bon usage des médicaments</t>
  </si>
  <si>
    <t>Les prescripteurs de votre unité de soins sont informés régulièrement des travaux de la COMEDIMS (ou comission équivalente)</t>
  </si>
  <si>
    <t>Les infirmières intervenant dans l'unité de soins sont informées régulièrement des travaux de la COMEDIMS (ou comission équivalente)</t>
  </si>
  <si>
    <t>Les modalités d'utilisation hors AMM des médicaments sont organisées.</t>
  </si>
  <si>
    <t>Le pharmacien référent de l'unité de soins analyse au moins 2 fois par an l'évolution quantitative et qualitative de la consommation médicamenteuse de l'unité de soins.</t>
  </si>
  <si>
    <t>Le médecin responsable de l'unité de soins est informé au moins 2 fois par an sur la consommation médicamenteuse de l'unité de soins</t>
  </si>
  <si>
    <t>Votre unité de soins met en œuvre les recommandations  institutionnelles visant à optimiser la prescription médicamenteuse (antibioprophylaxie, douleur, hors GHS…)</t>
  </si>
  <si>
    <t>Synergies avec la PUI</t>
  </si>
  <si>
    <t>L'organisation du circuit en place repose sur une concertation formalisée, et contractualisée, entre le médecin, le cadre et le pharmacien référent</t>
  </si>
  <si>
    <t>Une visite annuelle d'évaluation globale (transport, rangement..) avec rapport et suivi est réalisée par la PUI</t>
  </si>
  <si>
    <t>Les personnes qualifiées pour le transport des médicaments entre la PUI et votre unité de soins sont formées à la spécificité de ces produits et évaluées</t>
  </si>
  <si>
    <t>III</t>
  </si>
  <si>
    <t>Sécurisation de la prise en charge thérapeutique</t>
  </si>
  <si>
    <t>I.1</t>
  </si>
  <si>
    <t>I.2</t>
  </si>
  <si>
    <t>I.3</t>
  </si>
  <si>
    <t>I.4</t>
  </si>
  <si>
    <t>I.5</t>
  </si>
  <si>
    <t>I.6</t>
  </si>
  <si>
    <t>I.7</t>
  </si>
  <si>
    <t>I.8</t>
  </si>
  <si>
    <t>I.9</t>
  </si>
  <si>
    <t>Entrée et sortie du patient</t>
  </si>
  <si>
    <t>Entrée et dossier du patient</t>
  </si>
  <si>
    <t>Les éventuels troubles de déglutition du patient sont systématiquement indiqués dans le dossier</t>
  </si>
  <si>
    <t>Quand un patient est transféré d'une autre unité de soins ou d'un autre établissement, son traitement médicamenteux en cours est connu dès son arrivée dans votre unité de soins (ou avant son arrivée )</t>
  </si>
  <si>
    <t>Traitement personnel du patient</t>
  </si>
  <si>
    <t>Un document du classeur "Médicaments" (papier ou informatique) décrit les règles de gestion du traitement personnel du patient</t>
  </si>
  <si>
    <t>Les médicaments personnels du patient sont isolés par l'infirmièr(e) dès l'admission et stockés dans un emplacement spécifique du poste de soins de l'unité</t>
  </si>
  <si>
    <t>Lors de l'admission du patient, le médecin prend connaissance de son traitement personnel et décide quel médicament est conservé, substitué ou arrêté</t>
  </si>
  <si>
    <t>Les éventuelles modifications du traitement personnel (arrêt ou substitution) sont expliquées au patient et/ou à la famille</t>
  </si>
  <si>
    <t>En cas de révision de son traitement habituel, le médecin de votre unité de soins se met en relation avec le médecin traitant du patient</t>
  </si>
  <si>
    <t xml:space="preserve">Les médicaments personnels ne sont rendus à la famille ou au patient lors de sa sortie que si la prescription de sortie mentionne ces mêmes médicaments  </t>
  </si>
  <si>
    <t>J</t>
  </si>
  <si>
    <t>J.1</t>
  </si>
  <si>
    <t>J.2</t>
  </si>
  <si>
    <t>J.3</t>
  </si>
  <si>
    <t>J.4</t>
  </si>
  <si>
    <t>J.5</t>
  </si>
  <si>
    <t>J.6</t>
  </si>
  <si>
    <t>J.7</t>
  </si>
  <si>
    <t>J.8</t>
  </si>
  <si>
    <t>K</t>
  </si>
  <si>
    <t>K.1</t>
  </si>
  <si>
    <t>K.2</t>
  </si>
  <si>
    <t>K.3</t>
  </si>
  <si>
    <t>Préparation de la sortie du patient</t>
  </si>
  <si>
    <t>Durant son séjour et à sa sortie, le patient et/ou sa famille reçoivent, de l'équipe soignante ou de la pharmacie, des informations relatives au traitement médicamenteux</t>
  </si>
  <si>
    <t>L</t>
  </si>
  <si>
    <t>L.1</t>
  </si>
  <si>
    <t>L.2</t>
  </si>
  <si>
    <t>L.3</t>
  </si>
  <si>
    <t>L.4</t>
  </si>
  <si>
    <t>L.5</t>
  </si>
  <si>
    <t>L.6</t>
  </si>
  <si>
    <t>L.7</t>
  </si>
  <si>
    <t>L.8</t>
  </si>
  <si>
    <t>L.9</t>
  </si>
  <si>
    <t>L.10</t>
  </si>
  <si>
    <t>L.11</t>
  </si>
  <si>
    <t>L.12</t>
  </si>
  <si>
    <t>L.13</t>
  </si>
  <si>
    <t>Prescription et dispensation</t>
  </si>
  <si>
    <t>Prescription</t>
  </si>
  <si>
    <t xml:space="preserve">Les prescriptions médicamenteuses des patients sont saisies en intégralité sur informatique par le prescripteur. </t>
  </si>
  <si>
    <t>Les prescripteurs sont informés en cas de non administration de médicaments</t>
  </si>
  <si>
    <t xml:space="preserve">Les modalités de dilution des médicaments injectables (nature et volume du véhicule) sont prescrites </t>
  </si>
  <si>
    <t>Les infirmières peuvent ête amenées à recopier les prescriptions (sur papier ou informatique)</t>
  </si>
  <si>
    <t>M</t>
  </si>
  <si>
    <t>M.1</t>
  </si>
  <si>
    <t>M.2</t>
  </si>
  <si>
    <t>M.3</t>
  </si>
  <si>
    <t>M.4</t>
  </si>
  <si>
    <t>M.5</t>
  </si>
  <si>
    <t>M.6</t>
  </si>
  <si>
    <t>M.7</t>
  </si>
  <si>
    <t>M.8</t>
  </si>
  <si>
    <t>Analyse pharmaceutique et validation pharmaceutique</t>
  </si>
  <si>
    <t>Les prescriptions médicamenteuses des patients de votre unité de soins sont analysées et validées en intégralité par un pharmacien à un rythme adapté au type de séjour</t>
  </si>
  <si>
    <t>En accord avec le responsable médical du service, la pharmacie adapte son niveau d'analyse en fonction de l'expertise du prescripteur</t>
  </si>
  <si>
    <t>Votre unité de soins reçoit régulièrement (selon un rythme journalier ou hebdomadaire) des avis pharmaceutiques d'adaptation d'une prescription à revoir</t>
  </si>
  <si>
    <t>Les avis pharmaceutiques sont connus des prescripteurs</t>
  </si>
  <si>
    <t>Le traitement du patient est préparé et délivré nominativement par la pharmacie</t>
  </si>
  <si>
    <t>Les médicaments délivrés nominativement arrivent dans des contenants (bacs, tiroirs, casiers, sachets...) adaptés au mode de rangement dans votre unité de soins</t>
  </si>
  <si>
    <t>N</t>
  </si>
  <si>
    <t>N.1</t>
  </si>
  <si>
    <t>N.2</t>
  </si>
  <si>
    <t>N.3</t>
  </si>
  <si>
    <t>N.4</t>
  </si>
  <si>
    <t>N.5</t>
  </si>
  <si>
    <t>Préparation et administration</t>
  </si>
  <si>
    <t>Préparation de l'administration par l'infirmière</t>
  </si>
  <si>
    <t xml:space="preserve">Dans votre unité de soins, la préparation et l'administration des médicaments est faite au vu de la prescription initiale, et non d'une retranscription de cette prescription </t>
  </si>
  <si>
    <t>La préparation des tiroirs ou piluliers se fait patient par patient et non pas médicament par médicament</t>
  </si>
  <si>
    <t>Les dimensions du tiroir ou pilulier sont adaptées au volume de l'ensemble des médicaments  (pas de déconditionnement, pas de sachet plié, pas de case qui déborde…)</t>
  </si>
  <si>
    <t>O</t>
  </si>
  <si>
    <t>O.1</t>
  </si>
  <si>
    <t>O.2</t>
  </si>
  <si>
    <t>O.3</t>
  </si>
  <si>
    <t>O.4</t>
  </si>
  <si>
    <t>O.5</t>
  </si>
  <si>
    <t>O.6</t>
  </si>
  <si>
    <t>O.7</t>
  </si>
  <si>
    <t>O.8</t>
  </si>
  <si>
    <t>O.9</t>
  </si>
  <si>
    <t>O.10</t>
  </si>
  <si>
    <t>O.11</t>
  </si>
  <si>
    <t>P</t>
  </si>
  <si>
    <t>P.1</t>
  </si>
  <si>
    <t>P.2</t>
  </si>
  <si>
    <t>P.3</t>
  </si>
  <si>
    <t>P.4</t>
  </si>
  <si>
    <t>P.5</t>
  </si>
  <si>
    <t>P.6</t>
  </si>
  <si>
    <t>P.7</t>
  </si>
  <si>
    <t>P.8</t>
  </si>
  <si>
    <t>P.9</t>
  </si>
  <si>
    <t>P.10</t>
  </si>
  <si>
    <t>P.11</t>
  </si>
  <si>
    <t>L'identité du patient est vérifiée systématiquement par l'infirmière avant toute administration</t>
  </si>
  <si>
    <t>L'administration de tous les médicaments est enregistrée sur un unique document de prescription</t>
  </si>
  <si>
    <t>Les motifs de l'administration des médicaments en prescription conditionnelle sont indiqués sur le support de prescription ou dans le dossier du patient</t>
  </si>
  <si>
    <t>Les motifs de l'éventuelle non administration des médicaments  sont indiqués sur le support de prescription ou dans le dossier du patient</t>
  </si>
  <si>
    <t>Le support d'enregistrement de l'administration (informatique ou papier) se trouve sur le chariot de soins des infirmières</t>
  </si>
  <si>
    <t>La date d’ouverture des médicaments multidoses est toujours inscrite sur le conditionnement</t>
  </si>
  <si>
    <t>IV</t>
  </si>
  <si>
    <t>Sécurisation du stockage intra unité</t>
  </si>
  <si>
    <t>Approvisionnement</t>
  </si>
  <si>
    <t>Q</t>
  </si>
  <si>
    <t>Q.1</t>
  </si>
  <si>
    <t>Achat</t>
  </si>
  <si>
    <t>R</t>
  </si>
  <si>
    <t>R.1</t>
  </si>
  <si>
    <t>S</t>
  </si>
  <si>
    <t>S.1</t>
  </si>
  <si>
    <t>Commande</t>
  </si>
  <si>
    <t>Réception</t>
  </si>
  <si>
    <t>Stockage</t>
  </si>
  <si>
    <t>Le classeur "Médicaments" (papier ou informatique) comprend un document décrivant les principes de rangement des médicaments dans votre unité de soins</t>
  </si>
  <si>
    <t xml:space="preserve">Dans votre unité de soins, les médicaments sont rangés en zones distinctes selon la voie d'administration </t>
  </si>
  <si>
    <t>Dans votre unité de soins, le principe de rangement ne génère pas de risque de confusion lors des changements de marchés</t>
  </si>
  <si>
    <t>Le principe de rangement dans votre unité de soins permet d'éloigner physiquement les médicaments à risque de confusion (dosages différents, voie d'administration différentes,homonymie…)</t>
  </si>
  <si>
    <t>Plusieurs dosages du même médicament sont parfois mélangés dans la même case de l'armoire de votre unité de soins</t>
  </si>
  <si>
    <t>Dans votre unité de soins, le réfrigérateur dédié aux médicaments peut contenir des produits non médicamenteux</t>
  </si>
  <si>
    <t>Cette dotation est révisée au moins une fois par an, entre médecin, cadre et pharmacien</t>
  </si>
  <si>
    <t>Votre unité de soins reçoit de la PUI autant que nécessaire des informations sur les évolutions des médicaments de la dotation (référence, forme galénique, conditionnement…)</t>
  </si>
  <si>
    <t>Le classeur "Médicaments" (informatique ou papier) comprend un document décrivant les modalités de contrôle des zones de stockage des médicaments (péremption, relevés de température, intégrité des conditionnements…)</t>
  </si>
  <si>
    <t>Le contrôle des péremptions est effectué au moins une fois par trimestre</t>
  </si>
  <si>
    <t>T</t>
  </si>
  <si>
    <t>T.1</t>
  </si>
  <si>
    <t>T.2</t>
  </si>
  <si>
    <t>T.3</t>
  </si>
  <si>
    <t>T.4</t>
  </si>
  <si>
    <t>T.5</t>
  </si>
  <si>
    <t>T.6</t>
  </si>
  <si>
    <t>T.7</t>
  </si>
  <si>
    <t>T.8</t>
  </si>
  <si>
    <t>T.9</t>
  </si>
  <si>
    <t>T.10</t>
  </si>
  <si>
    <t>T.11</t>
  </si>
  <si>
    <t>T.12</t>
  </si>
  <si>
    <t>T.13</t>
  </si>
  <si>
    <t>T.14</t>
  </si>
  <si>
    <t>T.15</t>
  </si>
  <si>
    <t>T.16</t>
  </si>
  <si>
    <t>T.17</t>
  </si>
  <si>
    <t>T.18</t>
  </si>
  <si>
    <t>T.19</t>
  </si>
  <si>
    <t xml:space="preserve">Gestion de stock </t>
  </si>
  <si>
    <t xml:space="preserve">Votre unité dispose d'un système (plein-vide, DHIN, DJIN…) facilitant le réapprovisionnement </t>
  </si>
  <si>
    <t>Votre unité dispose d'un système (lecteur optique type douchette, armoire sécurisée…) sécurisant le réapprovisionnement</t>
  </si>
  <si>
    <t xml:space="preserve">Les personnes chargées de la commande respectent le planning défini avec la PUI </t>
  </si>
  <si>
    <t>Votre unité est appelée par la PUI si la quantité commandée de certains médicaments paraît anormale (excessive ou très faible)</t>
  </si>
  <si>
    <t>Si un médicament n'est pas délivré à votre unité, la PUI vous en donne systématiquement la raison</t>
  </si>
  <si>
    <t>En cas de non délivrance en raison d'une rupture de stock, la PUI donne des conseils de substitution à valider par le médecin</t>
  </si>
  <si>
    <t>Les médicaments sont délivrés dans un contenant régulièrement entretenu, hermétiquement fermé et sécurisé</t>
  </si>
  <si>
    <t>L'unité de soins dispose d'un lieu de dépôt des médicaments (dont les solutés) fermé à clef en cas d'absence du personnel soignant</t>
  </si>
  <si>
    <t>Il existe une procédure sur la conduite à tenir en cas de réception d'un médicament thermolabile ou stupéfiant</t>
  </si>
  <si>
    <t>U</t>
  </si>
  <si>
    <t>U.1</t>
  </si>
  <si>
    <t>U.2</t>
  </si>
  <si>
    <t>U.3</t>
  </si>
  <si>
    <t>U.4</t>
  </si>
  <si>
    <t>U.5</t>
  </si>
  <si>
    <t>U.6</t>
  </si>
  <si>
    <t>U.7</t>
  </si>
  <si>
    <t>U.8</t>
  </si>
  <si>
    <t>U.9</t>
  </si>
  <si>
    <t>U.10</t>
  </si>
  <si>
    <t>U.11</t>
  </si>
  <si>
    <t>U.12</t>
  </si>
  <si>
    <t>U.13</t>
  </si>
  <si>
    <t>U.14</t>
  </si>
  <si>
    <t>U.15</t>
  </si>
  <si>
    <t>U.16</t>
  </si>
  <si>
    <t>Votre établissement</t>
  </si>
  <si>
    <t>La typologie de votre établissement</t>
  </si>
  <si>
    <t>Merci de caractériser rapidement le service qui va remplir le questionnaire</t>
  </si>
  <si>
    <t>Merci d'apporter des précisisons concernant le remplissage du questionnaire</t>
  </si>
  <si>
    <t>Date de remplissage</t>
  </si>
  <si>
    <t>Participation autre (préciser)</t>
  </si>
  <si>
    <t>Votre identification</t>
  </si>
  <si>
    <t>Avant-propos</t>
  </si>
  <si>
    <t>Votre risque</t>
  </si>
  <si>
    <t>B.1</t>
  </si>
  <si>
    <t>B.2</t>
  </si>
  <si>
    <t>B.3</t>
  </si>
  <si>
    <t>B.4</t>
  </si>
  <si>
    <t>B.5</t>
  </si>
  <si>
    <t>B.6</t>
  </si>
  <si>
    <t>Politique de sécurisation du médicament dans l'unité de soins</t>
  </si>
  <si>
    <t>GLOBAL</t>
  </si>
  <si>
    <t>Risque si :</t>
  </si>
  <si>
    <t>Les prescripteurs de l'unité de soins ont défini des objectifs spécifiques pour améliorer certaines pratiques de prescriptions (psychotropes, relais IV/PO…)</t>
  </si>
  <si>
    <t>En cas de séjour prolongé, le poids du patient est mesuré à intervalles réguliers</t>
  </si>
  <si>
    <t>Avant l'administration, l'infirmière vérifie le contenu du tiroir ou pilulier dans le poste de soins à proximité de l'armoire pour pouvoir le modifier éventuellement</t>
  </si>
  <si>
    <t>Votre unité effectue des emprunts et/ou des prêts de médicaments avec une autre unité de soins</t>
  </si>
  <si>
    <t>Contexte</t>
  </si>
  <si>
    <t>Archimed en pratique</t>
  </si>
  <si>
    <t xml:space="preserve">Objectifs </t>
  </si>
  <si>
    <t>Dans votre unité de soins, à activité constante, la charge de travail des infirmières absentes est répartie sur d'autres catégories de personnel</t>
  </si>
  <si>
    <t>La transmission entre les différentes équipes soignantes est organisée et assurée systématiquement</t>
  </si>
  <si>
    <t>Participation d'un pharmacien/préparateur</t>
  </si>
  <si>
    <t>Participation d'un cadre de santé (ou FF)/IDE</t>
  </si>
  <si>
    <t>Participation d'un médecin</t>
  </si>
  <si>
    <t>Type de prise en charge</t>
  </si>
  <si>
    <t xml:space="preserve">Un document du classeur "Protocoles"  (papier ou informatique) décrit les prémédications à administrer le cas échéant </t>
  </si>
  <si>
    <t>Le personnel de l'unité de soins est formé aux spécificités thérapeutiques, aux conditions particulières de manipulation et aux enjeux économiques des médicaments utilisés dans l'unité de soins</t>
  </si>
  <si>
    <r>
      <t>Toutes les actions correctrices décidées durant ces réunions pluridisciplinaires sont mis</t>
    </r>
    <r>
      <rPr>
        <sz val="10"/>
        <rFont val="Calibri"/>
        <family val="2"/>
      </rPr>
      <t>es en place dans les délais prévus</t>
    </r>
  </si>
  <si>
    <r>
      <t xml:space="preserve">Il existe des procédures de sauvegarde des prescriptions médicales (historique...) </t>
    </r>
    <r>
      <rPr>
        <i/>
        <sz val="10"/>
        <rFont val="Calibri"/>
        <family val="2"/>
      </rPr>
      <t>(en absence d'informatisation répondre oui)</t>
    </r>
  </si>
  <si>
    <r>
      <t xml:space="preserve">Il existe des procédures de solutions dégradées en cas de panne informatique </t>
    </r>
    <r>
      <rPr>
        <i/>
        <sz val="10"/>
        <rFont val="Calibri"/>
        <family val="2"/>
      </rPr>
      <t>(en absence d'informatisation répondre oui)</t>
    </r>
  </si>
  <si>
    <r>
      <t xml:space="preserve">Un protocole recense les conditions dans lesquelles l'autonomie peut être laissée au patient pour la prise de ses médicaments, ainsi que les médicaments concernés </t>
    </r>
    <r>
      <rPr>
        <i/>
        <sz val="10"/>
        <rFont val="Calibri"/>
        <family val="2"/>
      </rPr>
      <t>(si patient non autonome pédiatrie, réanimation, … répondre oui)</t>
    </r>
  </si>
  <si>
    <r>
      <t xml:space="preserve">L'autonomie du patient pour prendre lui-même ses médicaments est une décision concertée du médecin et de l'infirmière </t>
    </r>
    <r>
      <rPr>
        <i/>
        <sz val="10"/>
        <rFont val="Calibri"/>
        <family val="2"/>
      </rPr>
      <t>(si patient non autonome répondre oui)</t>
    </r>
  </si>
  <si>
    <r>
      <t xml:space="preserve">Cette décision est indiquée en clair dans le dossier du patient (= dossier médical + dossier de soins) </t>
    </r>
    <r>
      <rPr>
        <i/>
        <sz val="10"/>
        <rFont val="Calibri"/>
        <family val="2"/>
      </rPr>
      <t>(si patient non autonome répondre oui)</t>
    </r>
  </si>
  <si>
    <t xml:space="preserve">La fonction rénale du patient est réévaluée régulièrement au cours du séjour et notée dans son dossier </t>
  </si>
  <si>
    <r>
      <t>Lors de son admission, le patient (ou sa famille)</t>
    </r>
    <r>
      <rPr>
        <b/>
        <sz val="10"/>
        <color indexed="10"/>
        <rFont val="Calibri"/>
        <family val="2"/>
      </rPr>
      <t xml:space="preserve"> </t>
    </r>
    <r>
      <rPr>
        <sz val="10"/>
        <rFont val="Calibri"/>
        <family val="2"/>
      </rPr>
      <t>est interrogé(e) sur une éventuelle automédication</t>
    </r>
  </si>
  <si>
    <t>Les médicaments personnels non rendus à la famille ou au patient sont rapportés à la PUI pour destruction</t>
  </si>
  <si>
    <r>
      <t>Les prescriptions par les internes de médicaments à risque sont toujours validées par un médecin senior</t>
    </r>
    <r>
      <rPr>
        <b/>
        <sz val="10"/>
        <color indexed="10"/>
        <rFont val="Calibri"/>
        <family val="2"/>
      </rPr>
      <t xml:space="preserve"> </t>
    </r>
    <r>
      <rPr>
        <i/>
        <sz val="10"/>
        <rFont val="Calibri"/>
        <family val="2"/>
      </rPr>
      <t>(si non concerné répondre oui)</t>
    </r>
  </si>
  <si>
    <t xml:space="preserve">Délivrance </t>
  </si>
  <si>
    <r>
      <t>Le rythme de la délivrance</t>
    </r>
    <r>
      <rPr>
        <sz val="10"/>
        <rFont val="Calibri"/>
        <family val="2"/>
      </rPr>
      <t xml:space="preserve"> est adapté aux modifications de traitement durant le séjour du patient</t>
    </r>
  </si>
  <si>
    <r>
      <t xml:space="preserve">Dans le cas où l'on confie au patient son traitement pour la journée, les IDE lui expliquent le principe des compartiments et s'assurent de sa compréhension </t>
    </r>
    <r>
      <rPr>
        <i/>
        <sz val="10"/>
        <rFont val="Calibri"/>
        <family val="2"/>
      </rPr>
      <t>(si patient non autonome répondre oui)</t>
    </r>
  </si>
  <si>
    <r>
      <t xml:space="preserve">Dans le cas où le patient est autonome, les consignes particulières de prises (avant, pendant, après le repas…) lui sont rappelées par les IDE </t>
    </r>
    <r>
      <rPr>
        <i/>
        <sz val="10"/>
        <rFont val="Calibri"/>
        <family val="2"/>
      </rPr>
      <t>(si non autonome répondre oui)</t>
    </r>
  </si>
  <si>
    <r>
      <t>Stockage</t>
    </r>
    <r>
      <rPr>
        <b/>
        <sz val="14"/>
        <color indexed="9"/>
        <rFont val="Calibri"/>
        <family val="2"/>
      </rPr>
      <t xml:space="preserve"> et </t>
    </r>
    <r>
      <rPr>
        <b/>
        <sz val="14"/>
        <color indexed="9"/>
        <rFont val="Calibri"/>
        <family val="2"/>
      </rPr>
      <t>gestion de stock</t>
    </r>
  </si>
  <si>
    <t>Organisation de l'unité de soins</t>
  </si>
  <si>
    <t>Oui / Non</t>
  </si>
  <si>
    <t>Le processus de « prise en charge médicamenteuse » combine des étapes pluridisciplinaires et interdépendantes visant à l’utilisation sécurisée, appropriée et efficace des médicaments chez le patient. Les établissements de santé sont tenus par l’arrêté du 6 avril 2011 d’analyser ce processus pour identifier à chaque étape les risques pouvant conduire à un événement indésirable, à une erreur médicamenteuse ou à un dysfonctionnement.</t>
  </si>
  <si>
    <t>Votre unité de soins assure plusieurs types de prises en charge de patients (hospitalisation de jour/hospitalisation complète/soins intensifs…)</t>
  </si>
  <si>
    <t>Les patients sont identifiés par un bracelet (nom, prénom + date de naissance/nom, prénom + code-barre/RFID)</t>
  </si>
  <si>
    <t>Votre unité de soins prend en charge des patients à risques ou sensibles (pédiatrie, réanimation, gériatrie...)</t>
  </si>
  <si>
    <t>Votre unité de soins administre des médicaments à risque particulier (chimiothérapies anticancéreuses, AVK…)</t>
  </si>
  <si>
    <t>Ces documents des classeurs "Médicaments" et "Protocoles" (papier ou informatique) de votre unité de soins sont actualisés/revalidés au moins une fois par an</t>
  </si>
  <si>
    <t>Le classeur "Médicaments" (papier ou informatique) comprend une procédure d’entretien des chariots utilisés pour l'administration des médicaments aux patients</t>
  </si>
  <si>
    <t>Le classeur "Médicaments" (papier ou informatique) contient un document validé par la PUI décrivant les bonnes pratiques de broyage des comprimés (utilisation du broyeur…)</t>
  </si>
  <si>
    <t>Un document du classeur "Médicaments" (papier ou informatique) décrit les modalités de la permanence pharmaceutique (accès aux médicaments pendant la fermeture de la PUI...)</t>
  </si>
  <si>
    <r>
      <t xml:space="preserve">Un document du classeur "Médicaments" (papier ou informatique) décrit les conditions de la prescription junior </t>
    </r>
    <r>
      <rPr>
        <i/>
        <sz val="10"/>
        <rFont val="Calibri"/>
        <family val="2"/>
      </rPr>
      <t>(si l'unité de soins n'est pas concernée répondre oui).</t>
    </r>
  </si>
  <si>
    <t>Information/formation</t>
  </si>
  <si>
    <t>Protocoles/procédures générales</t>
  </si>
  <si>
    <t>Les spécificités de la prise en charge médicamenteuse de votre unité de soins sont expliquées lors de l'accueil/formation d'une nouvelle IDE/AS</t>
  </si>
  <si>
    <t>Les spécificités de la prise en charge médicamenteuse de votre unité de soins sont expliquées lors de l'accueil/formation d'un nouveau médecin</t>
  </si>
  <si>
    <t>Une fiche de déclaration d'événement indésirable médicamenteux, de risque ou d'erreur médicamenteuse, est accessible dans un endroit connu de l'ensemble des personnels médicaux et soignants dans votre unité de soins</t>
  </si>
  <si>
    <r>
      <t xml:space="preserve">L'unité de soins a connaissance de cette procédure et l'applique </t>
    </r>
    <r>
      <rPr>
        <i/>
        <sz val="10"/>
        <rFont val="Calibri"/>
        <family val="2"/>
      </rPr>
      <t>(en absence d'informatisation répondre oui)</t>
    </r>
  </si>
  <si>
    <t>Vous avez identifié dans votre unité de soins, en accord avec la PUI, des médicaments "à risque" et mis en place des dispositions spécifiques de gestion/prescription/administration</t>
  </si>
  <si>
    <t>Le poids du patient est mesuré (si possible) systématiquement et indiqué dans le dossier</t>
  </si>
  <si>
    <t>Un document du classeur "Médicaments" (papier ou informatique) liste les médicaments qui nécessitent une information au patient, avant sa sortie</t>
  </si>
  <si>
    <t>En cas de transfert du patient vers une autre unité de soins ou un autre établissement, les informations relatives à son traitement médicamenteux l'accompagnent</t>
  </si>
  <si>
    <t>Les prescriptions médicamenteuses (papier/informatique) des patients sont réalisées majoritairement dans le livret thérapeutique</t>
  </si>
  <si>
    <t>Les médicaments du traitement personnel du patient qui ont été validés par l'équipe médicale (conservés/substitués) figurent sur la prescription hospitalière (papier/informatique)</t>
  </si>
  <si>
    <t>Les prescriptions des médecins de votre unité de soins sont intégralement conformes aux bonnes pratiques (datées, lisibles, signées, dosages, posologies, voie d'administration…)</t>
  </si>
  <si>
    <t>Les informations du livret thérapeutique sont directement accessibles au moment de la prescription</t>
  </si>
  <si>
    <t>Les prescripteurs sont informés des substitutions proposées par la PUI</t>
  </si>
  <si>
    <t>Les infirmières sont informées des substitutions proposées par la PUI</t>
  </si>
  <si>
    <t>Les prescriptions conditionnelles (si besoin) de médicaments renvoient à des arbres de décision et à des protocoles d'administration validés</t>
  </si>
  <si>
    <t>Les prescriptions a posteriori (réanimation, USI…) font l'objet d'une procédure</t>
  </si>
  <si>
    <t>Dans l'attente d'une informatisation permettant l'accès au pharmacien aux informations nécessaires à l'analyse pharmaceutique des prescriptions, l'établissement organise la validation pharmaceutique des médicaments les plus à risque.</t>
  </si>
  <si>
    <t>Le pharmacien chargé de l'analyse et de la validation pharmaceutiques connaît les spécificités de la prise en charge médicamenteuse de l'unité de soins et participe régulièrement à la visite du médecin (ou au staff...)</t>
  </si>
  <si>
    <t>Lorsque l'analyse et la validation pharmaceutique ne sont pas réalisables en temps réel (urgences, réanimation…) les pharmaciens sont informés des protocoles de prescription et d'adminstration en vigueur dans l'unité de soins et de leur modification éventuelle</t>
  </si>
  <si>
    <t>Un bilan trimestriel des avis pharmaceutiques ayant conduit à la modification des prescriptions est transmis à l'unité de soins</t>
  </si>
  <si>
    <t>Lorsque le traitement n'est pas délivré en totalité par la pharmacie sous forme nominative, la liste des médicaments à complèter par l'unité de soins ("si besoin", multidoses, médicaments à conserver au froid...) est définie en concertation entre les deux parties</t>
  </si>
  <si>
    <t>Votre unité reglobalise certains médicaments délivrés nominativement par la pharmacie</t>
  </si>
  <si>
    <t>Dans votre unité de soins, la préparation et l'administration des médicaments est faite à partir d'un plan de cueillette et d'un plan de soins informatisés</t>
  </si>
  <si>
    <t>Le tiroir ou pilulier utilisé pour apporter les doses à administrer jusqu'à la chambre est identifié au nom et prénom du patient ou d'éléments complémentaires éventuels (photo, code à barres…)</t>
  </si>
  <si>
    <t>La répartition des médicaments par moment de prise (matin, midi, soir, nuit...) dans les piluliers est respectée</t>
  </si>
  <si>
    <t>A l'intérieur du tiroir ou pilulier, tous les médicaments sont identifiables par leur nom, leur DCI, leur dosage, leur numéro de lot, leur date de péremption…</t>
  </si>
  <si>
    <t>Les médicaments multidoses stériles peuvent être partagés entre plusieurs patients</t>
  </si>
  <si>
    <t>Les infirmières disposent de supports validés d'aide au calcul des doses individuelles des médicaments (gouttes buvables...) les plus couramment prescrits dans l'unité de soins</t>
  </si>
  <si>
    <t>Administration infirmière et aide à la prise</t>
  </si>
  <si>
    <t>L'administration des médicaments est tracée (identités de l'infirmière et du médicament) par code-barres, datamatrix RFID…</t>
  </si>
  <si>
    <t>Le moment de l'administration de chaque médicament est tracé (date, l'horaire pour les médicaments injectables)</t>
  </si>
  <si>
    <t>Votre unité de soins dispose d'armoires sécurisées informatisées permettant la gestion qualitative et quantitative du stock par la pharmacie</t>
  </si>
  <si>
    <t>La liste de dotation actualisée est affichée sur l'armoire ou disponible dans le local de stockage</t>
  </si>
  <si>
    <t>Le classeur "Médicaments"  (informatique ou papier) comprend un document décrivant les régles d'élimination des médicaments non utilisés</t>
  </si>
  <si>
    <t>Lors du contrôle de la zone de stockage, des erreurs sont mises en évidence (erreurs d'emplacement, mélange de dosage, mélange avec les traitements personnels des patients…)</t>
  </si>
  <si>
    <t>Le contrôle de la température du réfrigérateur de votre unité de soins est effectué une fois par jour et tracé</t>
  </si>
  <si>
    <t>La composition du chariot d'urgence est définie et accessible</t>
  </si>
  <si>
    <t>La composition et la non péremption des produits contenus dans le chariot d'urgence sont vérifiées selon une procédure prédéfinie et tracées</t>
  </si>
  <si>
    <t>Des personnes non formées passent des commandes de réapprovisionnement de médicaments</t>
  </si>
  <si>
    <t>La commande de réapprovisionnement est basée sur le niveau effectif des stocks de médicaments dans l'unité et prend en compte les prescriptions spécifiques (hors stock)</t>
  </si>
  <si>
    <t>Cette commande est effectuée à partir d'un document (papier ou électronique) formalisé par la PUI</t>
  </si>
  <si>
    <t>Participation d'un référent qualité</t>
  </si>
  <si>
    <t>Participation d'un aide soignant</t>
  </si>
  <si>
    <t>Votre unité de soins</t>
  </si>
  <si>
    <t>Typologie de votre unité de soins</t>
  </si>
  <si>
    <t>Les risques sont classés en risques structurels, en risques spécifiquement associés au circuit physique du médicament et en risques associés à la prise en charge médicamenteuse du patient (prescription, dispensation, administration, information).
L’outil doit être renseigné au cours d’une réunion pluridisciplinaire d’environ deux heures par questionnaire.
Un médecin de l’unité de soins, un cadre de santé, un(e) infirmier(e), un(e) aide soignant(e), le pharmacien référent et le référent qualité (s’il existe) doivent au minimum participer à la réunion.</t>
  </si>
  <si>
    <t>L'enregistrement des administrations par l'infirmière est réalisée à distance (avant ou après) des prises</t>
  </si>
  <si>
    <t xml:space="preserve">Les règles d'approvisionnement (notamment en urgence), de gestion et d'utilisation des médicaments sont regroupées dans un classeur "Médicaments" (papier ou informatique) </t>
  </si>
  <si>
    <t>Les modalités de gestion des formes multi-doses (flacons, stylos injectables…) sont décrites (conservation…) dans le classeur "Médicaments"</t>
  </si>
  <si>
    <t xml:space="preserve">Votre unité de soins dispose d'une documentation à jour dans le classeur "Médicaments" sur les comprimés ne devant pas être broyés et leur substitution éventuelle </t>
  </si>
  <si>
    <t>Les allergies éventuelles du patient sont systématiquement mentionnées dans le dossier du patient</t>
  </si>
  <si>
    <t>Une consigne ou une règle écrite prévoit qu'on ne peut pas déranger l'infirmière lorsqu'elle prépare des médicaments</t>
  </si>
  <si>
    <t>Le stock de médicaments de votre unité de soins a fait l'objet d'une dotation qualitative et quantitative, validée par un médecin, le cadre et le pharmacien</t>
  </si>
  <si>
    <t>Outil ARCHIMED - UNITE DE SOINS</t>
  </si>
  <si>
    <t>Un pharmacien référent a été désigné pour votre unité de soins</t>
  </si>
  <si>
    <t>Un préparateur référent a été désigné pour votre unité de soins</t>
  </si>
  <si>
    <t>Dans votre unité de soins, à activité constante, le personnel soignant absent est  systématiquement remplacé</t>
  </si>
  <si>
    <t>Les modalités d'utilisation des médicaments à risque particulier (médicaments à marge thérapeutique étroite...) sont décrites dans le classeur "Médicaments" (papier ou informatique)</t>
  </si>
  <si>
    <t>Un document du classeur "Médicaments" (papier ou informatique) décrit les modalités d''utilisation des dispositifs d'administration complexes (pousse seringues électriques, PCA, infuseurs…)</t>
  </si>
  <si>
    <t xml:space="preserve">Un protocole à jour dans le classeur "Médicaments" (papier ou informatique) rappelle les médicaments à ne pas mélanger. </t>
  </si>
  <si>
    <t>Votre unité de soins dispose d'une documentation à jour dans le classeur "Médicaments" sur les conditions de conservation des médicaments (température, lumière…)</t>
  </si>
  <si>
    <t>Votre unité de soins dispose d'une documentation à jour dans le classeur "Médicaments" sur les gélules ne devant pas être ouvertes et leur substitution éventuelle</t>
  </si>
  <si>
    <t>Au moins une fois par semestre, les médecins de votre unité de soins ou le(s) pharmacien(s) animent des séances d'information des infirmières sur certains médicaments</t>
  </si>
  <si>
    <t>Non concerné</t>
  </si>
  <si>
    <t>L'étiquetage des zones de stockage des médicaments de l'unité de soins est lisible et conforme à la législation</t>
  </si>
  <si>
    <t xml:space="preserve">Dans votre unité de soins, la réception des médicaments (dont les solutés) fait l'objet d'un contrôle qualitatif et quantitatif par une infirmière </t>
  </si>
  <si>
    <t>La date et l'heure de réception des médicaments (dont les solutés) dans l'unité de soins sont tracées et la personne qui les reçoit signe un accusé de réception</t>
  </si>
  <si>
    <t>Des aides-soignantes ou des ASH rangent seuls les médicaments (dont les solutés) dans l'armoire à pharmacie</t>
  </si>
  <si>
    <r>
      <t xml:space="preserve">                                                 Le présent questionnaire proposé par l'ARS Île-de-France a été élaboré et enrichi à partir de
                                                 l'outil INTER DIAG Médicaments</t>
    </r>
    <r>
      <rPr>
        <vertAlign val="superscript"/>
        <sz val="10"/>
        <rFont val="Arial"/>
        <family val="2"/>
      </rPr>
      <t>®</t>
    </r>
    <r>
      <rPr>
        <sz val="10"/>
        <rFont val="Calibri"/>
        <family val="2"/>
      </rPr>
      <t xml:space="preserve">  publié par l'ANAP (téléchargement libre sur ww.anap.fr).
L'objectif est d’aider les établissements à identifier, au travers des critères abordés, des niveaux de risque (sans pondération de criticité) tant au niveau de la Pharmacie à usage intérieur (PUI) qu’au niveau des différentes unités de soins. Cet outil diagnostic doit aider à dégager les enjeux, à planifier et à mener les actions d’amélioration nécessaires ; enfin à en mesurer  la progression.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</si>
</sst>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000"/>
    <numFmt numFmtId="175" formatCode="0.00000"/>
    <numFmt numFmtId="176" formatCode="&quot;Vrai&quot;;&quot;Vrai&quot;;&quot;Faux&quot;"/>
    <numFmt numFmtId="177" formatCode="&quot;Actif&quot;;&quot;Actif&quot;;&quot;Inactif&quot;"/>
    <numFmt numFmtId="178" formatCode="0.0000000"/>
    <numFmt numFmtId="179" formatCode="0.00000000"/>
    <numFmt numFmtId="180" formatCode="0.000000"/>
    <numFmt numFmtId="181" formatCode="00"/>
    <numFmt numFmtId="182" formatCode="#,##0.0"/>
    <numFmt numFmtId="183" formatCode="#&quot; jours&quot;"/>
    <numFmt numFmtId="184" formatCode="#&quot; jour&quot;"/>
    <numFmt numFmtId="185" formatCode="0&quot; min&quot;"/>
    <numFmt numFmtId="186" formatCode="h:mm;@"/>
    <numFmt numFmtId="187" formatCode="[$-40C]dddd\ d\ mmmm\ yyyy"/>
    <numFmt numFmtId="188" formatCode="0.0%"/>
    <numFmt numFmtId="189" formatCode="#,##0.00\ &quot;€&quot;"/>
    <numFmt numFmtId="190" formatCode="#,##0&quot;h&quot;"/>
    <numFmt numFmtId="191" formatCode="0.00&quot;h&quot;"/>
    <numFmt numFmtId="192" formatCode="0&quot; j&quot;"/>
    <numFmt numFmtId="193" formatCode="0.000%"/>
    <numFmt numFmtId="194" formatCode="0.0&quot; j&quot;"/>
    <numFmt numFmtId="195" formatCode="#,##0.00&quot;h&quot;"/>
    <numFmt numFmtId="196" formatCode="#,##0.00&quot; ETP&quot;"/>
    <numFmt numFmtId="197" formatCode="0&quot; n&quot;"/>
    <numFmt numFmtId="198" formatCode="0.00&quot;  ETP&quot;"/>
    <numFmt numFmtId="199" formatCode="#,##0.0&quot; j&quot;"/>
    <numFmt numFmtId="200" formatCode="0.0&quot;  ETP&quot;"/>
    <numFmt numFmtId="201" formatCode="h:mm:ss;@"/>
    <numFmt numFmtId="202" formatCode="[$-40C]d\ mmmm\ yyyy;@"/>
    <numFmt numFmtId="203" formatCode="#,##0\ &quot;€&quot;"/>
    <numFmt numFmtId="204" formatCode="0&quot;  minutes&quot;"/>
    <numFmt numFmtId="205" formatCode="0&quot;  min&quot;"/>
    <numFmt numFmtId="206" formatCode="0&quot; heures/ETP&quot;"/>
    <numFmt numFmtId="207" formatCode="0,000&quot; heures/ETP&quot;"/>
    <numFmt numFmtId="208" formatCode="0.000000000"/>
    <numFmt numFmtId="209" formatCode="##"/>
    <numFmt numFmtId="210" formatCode="0#"/>
    <numFmt numFmtId="211" formatCode="000"/>
    <numFmt numFmtId="212" formatCode="ddd\ dd\ mmm\ yy"/>
    <numFmt numFmtId="213" formatCode="mmm\-yyyy"/>
    <numFmt numFmtId="214" formatCode="mmm\ yy"/>
    <numFmt numFmtId="215" formatCode="mmm\ yyyy"/>
    <numFmt numFmtId="216" formatCode="[$-F800]dddd\,\ mmmm\ dd\,\ yyyy"/>
    <numFmt numFmtId="217" formatCode="#&quot; heures&quot;"/>
    <numFmt numFmtId="218" formatCode="[$€-2]\ #,##0.00_);[Red]\([$€-2]\ #,##0.00\)"/>
  </numFmts>
  <fonts count="42">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9"/>
      <name val="Calibri"/>
      <family val="2"/>
    </font>
    <font>
      <b/>
      <sz val="14"/>
      <color indexed="9"/>
      <name val="Calibri"/>
      <family val="2"/>
    </font>
    <font>
      <b/>
      <sz val="10"/>
      <name val="Calibri"/>
      <family val="2"/>
    </font>
    <font>
      <sz val="10"/>
      <name val="Calibri"/>
      <family val="2"/>
    </font>
    <font>
      <sz val="10"/>
      <color indexed="9"/>
      <name val="Calibri"/>
      <family val="2"/>
    </font>
    <font>
      <i/>
      <sz val="10"/>
      <name val="Calibri"/>
      <family val="2"/>
    </font>
    <font>
      <sz val="10"/>
      <color indexed="24"/>
      <name val="Calibri"/>
      <family val="2"/>
    </font>
    <font>
      <i/>
      <sz val="29"/>
      <color indexed="24"/>
      <name val="Calibri"/>
      <family val="2"/>
    </font>
    <font>
      <b/>
      <i/>
      <sz val="10"/>
      <name val="Calibri"/>
      <family val="2"/>
    </font>
    <font>
      <b/>
      <sz val="10"/>
      <color indexed="24"/>
      <name val="Calibri"/>
      <family val="2"/>
    </font>
    <font>
      <b/>
      <sz val="14"/>
      <color indexed="24"/>
      <name val="Calibri"/>
      <family val="2"/>
    </font>
    <font>
      <b/>
      <sz val="18"/>
      <color indexed="24"/>
      <name val="Calibri"/>
      <family val="2"/>
    </font>
    <font>
      <b/>
      <sz val="14"/>
      <color indexed="28"/>
      <name val="Calibri"/>
      <family val="2"/>
    </font>
    <font>
      <b/>
      <sz val="10"/>
      <color indexed="10"/>
      <name val="Calibri"/>
      <family val="2"/>
    </font>
    <font>
      <i/>
      <sz val="11"/>
      <name val="Calibri"/>
      <family val="2"/>
    </font>
    <font>
      <b/>
      <i/>
      <sz val="11"/>
      <name val="Calibri"/>
      <family val="2"/>
    </font>
    <font>
      <sz val="10"/>
      <color indexed="24"/>
      <name val="Wingdings"/>
      <family val="0"/>
    </font>
    <font>
      <vertAlign val="superscript"/>
      <sz val="10"/>
      <name val="Arial"/>
      <family val="2"/>
    </font>
    <font>
      <sz val="8"/>
      <color indexed="8"/>
      <name val="Calibri"/>
      <family val="0"/>
    </font>
    <font>
      <sz val="10.75"/>
      <color indexed="8"/>
      <name val="Calibri"/>
      <family val="0"/>
    </font>
    <font>
      <sz val="9.2"/>
      <color indexed="8"/>
      <name val="Calibri"/>
      <family val="0"/>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28"/>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diagonalUp="1">
      <left style="thin">
        <color indexed="22"/>
      </left>
      <right style="thin">
        <color indexed="22"/>
      </right>
      <top style="thin">
        <color indexed="22"/>
      </top>
      <bottom style="thin">
        <color indexed="22"/>
      </bottom>
      <diagonal style="thin"/>
    </border>
    <border>
      <left style="thin">
        <color indexed="22"/>
      </left>
      <right style="thin">
        <color indexed="22"/>
      </right>
      <top>
        <color indexed="63"/>
      </top>
      <bottom style="thin">
        <color indexed="22"/>
      </bottom>
    </border>
    <border>
      <left style="medium"/>
      <right style="medium"/>
      <top style="medium"/>
      <bottom style="medium"/>
    </border>
    <border diagonalUp="1">
      <left style="thin">
        <color indexed="22"/>
      </left>
      <right style="thin">
        <color indexed="22"/>
      </right>
      <top>
        <color indexed="63"/>
      </top>
      <bottom style="thin">
        <color indexed="22"/>
      </bottom>
      <diagonal style="thin"/>
    </border>
    <border diagonalUp="1">
      <left style="medium"/>
      <right style="medium"/>
      <top style="medium"/>
      <bottom style="medium"/>
      <diagonal style="thin"/>
    </border>
    <border>
      <left style="medium"/>
      <right style="medium"/>
      <top>
        <color indexed="63"/>
      </top>
      <bottom style="medium"/>
    </border>
    <border>
      <left style="thin">
        <color indexed="22"/>
      </left>
      <right style="thin">
        <color indexed="22"/>
      </right>
      <top style="medium"/>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3"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23" fillId="0" borderId="0">
      <alignment/>
      <protection/>
    </xf>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81">
    <xf numFmtId="0" fontId="0" fillId="0" borderId="0" xfId="0" applyAlignment="1">
      <alignment/>
    </xf>
    <xf numFmtId="49" fontId="25" fillId="0" borderId="10" xfId="52" applyNumberFormat="1" applyFont="1" applyBorder="1" applyAlignment="1" applyProtection="1">
      <alignment horizontal="right" vertical="center" wrapText="1"/>
      <protection locked="0"/>
    </xf>
    <xf numFmtId="0" fontId="22" fillId="0" borderId="3" xfId="52" applyFont="1" applyFill="1" applyBorder="1" applyAlignment="1" applyProtection="1">
      <alignment horizontal="center" vertical="center" wrapText="1"/>
      <protection locked="0"/>
    </xf>
    <xf numFmtId="49" fontId="26" fillId="0" borderId="0" xfId="52" applyNumberFormat="1" applyFont="1" applyAlignment="1" applyProtection="1">
      <alignment vertical="center" wrapText="1"/>
      <protection/>
    </xf>
    <xf numFmtId="0" fontId="26" fillId="0" borderId="0" xfId="52" applyFont="1" applyAlignment="1" applyProtection="1">
      <alignment vertical="center"/>
      <protection/>
    </xf>
    <xf numFmtId="0" fontId="26" fillId="22" borderId="0" xfId="52" applyFont="1" applyFill="1" applyAlignment="1" applyProtection="1">
      <alignment vertical="center"/>
      <protection/>
    </xf>
    <xf numFmtId="49" fontId="20" fillId="24" borderId="11" xfId="52" applyNumberFormat="1" applyFont="1" applyFill="1" applyBorder="1" applyAlignment="1" applyProtection="1">
      <alignment vertical="center" wrapText="1"/>
      <protection/>
    </xf>
    <xf numFmtId="0" fontId="21" fillId="24" borderId="11" xfId="52" applyFont="1" applyFill="1" applyBorder="1" applyAlignment="1" applyProtection="1">
      <alignment horizontal="center" vertical="center" wrapText="1"/>
      <protection/>
    </xf>
    <xf numFmtId="49" fontId="24" fillId="24" borderId="11" xfId="52" applyNumberFormat="1" applyFont="1" applyFill="1" applyBorder="1" applyAlignment="1" applyProtection="1">
      <alignment vertical="center"/>
      <protection/>
    </xf>
    <xf numFmtId="0" fontId="23" fillId="0" borderId="0" xfId="52" applyAlignment="1" applyProtection="1">
      <alignment vertical="center"/>
      <protection/>
    </xf>
    <xf numFmtId="0" fontId="23" fillId="22" borderId="0" xfId="52" applyFont="1" applyFill="1" applyAlignment="1" applyProtection="1">
      <alignment vertical="center"/>
      <protection/>
    </xf>
    <xf numFmtId="0" fontId="23" fillId="22" borderId="0" xfId="52" applyFill="1" applyAlignment="1" applyProtection="1">
      <alignment vertical="center"/>
      <protection/>
    </xf>
    <xf numFmtId="49" fontId="23" fillId="0" borderId="0" xfId="52" applyNumberFormat="1" applyAlignment="1" applyProtection="1">
      <alignment vertical="center"/>
      <protection/>
    </xf>
    <xf numFmtId="49" fontId="23" fillId="0" borderId="0" xfId="52" applyNumberFormat="1" applyAlignment="1" applyProtection="1">
      <alignment vertical="center" wrapText="1"/>
      <protection/>
    </xf>
    <xf numFmtId="0" fontId="23" fillId="0" borderId="0" xfId="52" applyAlignment="1" applyProtection="1">
      <alignment horizontal="center" vertical="center" wrapText="1"/>
      <protection/>
    </xf>
    <xf numFmtId="0" fontId="24" fillId="25" borderId="0" xfId="52" applyFont="1" applyFill="1" applyAlignment="1" applyProtection="1">
      <alignment horizontal="left" vertical="center"/>
      <protection/>
    </xf>
    <xf numFmtId="49" fontId="24" fillId="25" borderId="11" xfId="52" applyNumberFormat="1" applyFont="1" applyFill="1" applyBorder="1" applyAlignment="1" applyProtection="1">
      <alignment horizontal="left" vertical="center"/>
      <protection/>
    </xf>
    <xf numFmtId="49" fontId="22" fillId="13" borderId="12" xfId="52" applyNumberFormat="1" applyFont="1" applyFill="1" applyBorder="1" applyAlignment="1" applyProtection="1">
      <alignment vertical="center" wrapText="1"/>
      <protection/>
    </xf>
    <xf numFmtId="0" fontId="22" fillId="13" borderId="3" xfId="52" applyFont="1" applyFill="1" applyBorder="1" applyAlignment="1" applyProtection="1">
      <alignment horizontal="center" vertical="center" wrapText="1"/>
      <protection/>
    </xf>
    <xf numFmtId="0" fontId="23" fillId="0" borderId="0" xfId="52" applyFont="1" applyAlignment="1" applyProtection="1">
      <alignment vertical="center"/>
      <protection/>
    </xf>
    <xf numFmtId="9" fontId="23" fillId="22" borderId="0" xfId="53" applyFont="1" applyFill="1" applyAlignment="1" applyProtection="1">
      <alignment vertical="center"/>
      <protection/>
    </xf>
    <xf numFmtId="9" fontId="28" fillId="13" borderId="10" xfId="53" applyFont="1" applyFill="1" applyBorder="1" applyAlignment="1" applyProtection="1">
      <alignment horizontal="right" vertical="center"/>
      <protection/>
    </xf>
    <xf numFmtId="49" fontId="23" fillId="0" borderId="0" xfId="52" applyNumberFormat="1" applyFont="1" applyAlignment="1" applyProtection="1">
      <alignment horizontal="center" vertical="center"/>
      <protection/>
    </xf>
    <xf numFmtId="49" fontId="23" fillId="0" borderId="0" xfId="52" applyNumberFormat="1" applyAlignment="1" applyProtection="1">
      <alignment horizontal="center" vertical="center"/>
      <protection/>
    </xf>
    <xf numFmtId="49" fontId="26" fillId="0" borderId="0" xfId="52" applyNumberFormat="1" applyFont="1" applyAlignment="1" applyProtection="1">
      <alignment horizontal="center" vertical="center"/>
      <protection/>
    </xf>
    <xf numFmtId="49" fontId="20" fillId="24" borderId="11" xfId="52" applyNumberFormat="1" applyFont="1" applyFill="1" applyBorder="1" applyAlignment="1" applyProtection="1">
      <alignment horizontal="center" vertical="center"/>
      <protection/>
    </xf>
    <xf numFmtId="49" fontId="21" fillId="25" borderId="11" xfId="52" applyNumberFormat="1" applyFont="1" applyFill="1" applyBorder="1" applyAlignment="1" applyProtection="1">
      <alignment horizontal="center" vertical="center"/>
      <protection/>
    </xf>
    <xf numFmtId="49" fontId="27" fillId="0" borderId="0" xfId="52" applyNumberFormat="1" applyFont="1" applyAlignment="1" applyProtection="1">
      <alignment horizontal="right" vertical="center"/>
      <protection/>
    </xf>
    <xf numFmtId="0" fontId="23" fillId="0" borderId="12" xfId="52" applyNumberFormat="1" applyFont="1" applyBorder="1" applyAlignment="1" applyProtection="1">
      <alignment vertical="center" wrapText="1"/>
      <protection/>
    </xf>
    <xf numFmtId="0" fontId="26" fillId="0" borderId="0" xfId="52" applyNumberFormat="1" applyFont="1" applyAlignment="1" applyProtection="1">
      <alignment vertical="center" wrapText="1"/>
      <protection/>
    </xf>
    <xf numFmtId="0" fontId="20" fillId="24" borderId="11" xfId="52" applyNumberFormat="1" applyFont="1" applyFill="1" applyBorder="1" applyAlignment="1" applyProtection="1">
      <alignment vertical="center"/>
      <protection/>
    </xf>
    <xf numFmtId="0" fontId="22" fillId="13" borderId="12" xfId="52" applyNumberFormat="1" applyFont="1" applyFill="1" applyBorder="1" applyAlignment="1" applyProtection="1">
      <alignment vertical="center" wrapText="1"/>
      <protection/>
    </xf>
    <xf numFmtId="0" fontId="23" fillId="0" borderId="12" xfId="52" applyNumberFormat="1" applyBorder="1" applyAlignment="1" applyProtection="1">
      <alignment vertical="center" wrapText="1"/>
      <protection/>
    </xf>
    <xf numFmtId="0" fontId="23" fillId="0" borderId="0" xfId="52" applyNumberFormat="1" applyAlignment="1" applyProtection="1">
      <alignment vertical="center" wrapText="1"/>
      <protection/>
    </xf>
    <xf numFmtId="0" fontId="21" fillId="25" borderId="0" xfId="52" applyNumberFormat="1" applyFont="1" applyFill="1" applyAlignment="1" applyProtection="1">
      <alignment vertical="center"/>
      <protection/>
    </xf>
    <xf numFmtId="49" fontId="23" fillId="0" borderId="12" xfId="52" applyNumberFormat="1" applyFont="1" applyBorder="1" applyAlignment="1" applyProtection="1">
      <alignment vertical="center" wrapText="1"/>
      <protection/>
    </xf>
    <xf numFmtId="49" fontId="20" fillId="24" borderId="11" xfId="52" applyNumberFormat="1" applyFont="1" applyFill="1" applyBorder="1" applyAlignment="1" applyProtection="1">
      <alignment horizontal="right" vertical="center" wrapText="1"/>
      <protection/>
    </xf>
    <xf numFmtId="49" fontId="29" fillId="0" borderId="0" xfId="52" applyNumberFormat="1" applyFont="1" applyAlignment="1" applyProtection="1">
      <alignment horizontal="center" vertical="center"/>
      <protection/>
    </xf>
    <xf numFmtId="49" fontId="29" fillId="0" borderId="0" xfId="52" applyNumberFormat="1" applyFont="1" applyAlignment="1" applyProtection="1">
      <alignment vertical="center"/>
      <protection/>
    </xf>
    <xf numFmtId="0" fontId="29" fillId="0" borderId="0" xfId="52" applyFont="1" applyAlignment="1" applyProtection="1">
      <alignment vertical="center"/>
      <protection/>
    </xf>
    <xf numFmtId="0" fontId="29" fillId="0" borderId="0" xfId="52" applyFont="1" applyAlignment="1" applyProtection="1">
      <alignment horizontal="center" vertical="center"/>
      <protection/>
    </xf>
    <xf numFmtId="0" fontId="29" fillId="22" borderId="0" xfId="52" applyFont="1" applyFill="1" applyAlignment="1" applyProtection="1">
      <alignment vertical="center"/>
      <protection/>
    </xf>
    <xf numFmtId="49" fontId="25" fillId="0" borderId="10" xfId="52" applyNumberFormat="1" applyFont="1" applyBorder="1" applyAlignment="1" applyProtection="1">
      <alignment horizontal="right" vertical="center" wrapText="1"/>
      <protection/>
    </xf>
    <xf numFmtId="0" fontId="22" fillId="0" borderId="13" xfId="52" applyFont="1" applyFill="1" applyBorder="1" applyAlignment="1" applyProtection="1">
      <alignment horizontal="center" vertical="center" wrapText="1"/>
      <protection/>
    </xf>
    <xf numFmtId="9" fontId="22" fillId="0" borderId="3" xfId="52" applyNumberFormat="1" applyFont="1" applyFill="1" applyBorder="1" applyAlignment="1" applyProtection="1">
      <alignment horizontal="center" vertical="center" wrapText="1"/>
      <protection/>
    </xf>
    <xf numFmtId="0" fontId="22" fillId="0" borderId="13" xfId="52" applyFont="1" applyFill="1" applyBorder="1" applyAlignment="1" applyProtection="1">
      <alignment horizontal="center" vertical="center" wrapText="1"/>
      <protection/>
    </xf>
    <xf numFmtId="49" fontId="31" fillId="0" borderId="0" xfId="52" applyNumberFormat="1" applyFont="1" applyFill="1" applyBorder="1" applyAlignment="1" applyProtection="1">
      <alignment horizontal="center" vertical="center"/>
      <protection/>
    </xf>
    <xf numFmtId="0" fontId="31" fillId="0" borderId="0" xfId="52" applyNumberFormat="1" applyFont="1" applyFill="1" applyBorder="1" applyAlignment="1" applyProtection="1">
      <alignment vertical="center"/>
      <protection/>
    </xf>
    <xf numFmtId="0" fontId="30" fillId="0" borderId="0" xfId="52" applyFont="1" applyFill="1" applyBorder="1" applyAlignment="1" applyProtection="1">
      <alignment horizontal="center" vertical="center" wrapText="1"/>
      <protection/>
    </xf>
    <xf numFmtId="49" fontId="26" fillId="0" borderId="0" xfId="52" applyNumberFormat="1" applyFont="1" applyFill="1" applyBorder="1" applyAlignment="1" applyProtection="1">
      <alignment vertical="center"/>
      <protection/>
    </xf>
    <xf numFmtId="9" fontId="22" fillId="0" borderId="14" xfId="52" applyNumberFormat="1" applyFont="1" applyFill="1" applyBorder="1" applyAlignment="1" applyProtection="1">
      <alignment horizontal="center" vertical="center" wrapText="1"/>
      <protection/>
    </xf>
    <xf numFmtId="49" fontId="32" fillId="0" borderId="0" xfId="52" applyNumberFormat="1" applyFont="1" applyFill="1" applyBorder="1" applyAlignment="1" applyProtection="1">
      <alignment horizontal="center" vertical="center"/>
      <protection/>
    </xf>
    <xf numFmtId="0" fontId="32" fillId="0" borderId="0" xfId="52" applyNumberFormat="1" applyFont="1" applyFill="1" applyBorder="1" applyAlignment="1" applyProtection="1">
      <alignment vertical="center"/>
      <protection/>
    </xf>
    <xf numFmtId="9" fontId="28" fillId="0" borderId="0" xfId="53" applyFont="1" applyFill="1" applyBorder="1" applyAlignment="1" applyProtection="1">
      <alignment horizontal="right" vertical="center"/>
      <protection/>
    </xf>
    <xf numFmtId="49" fontId="23" fillId="0" borderId="0" xfId="52" applyNumberFormat="1" applyBorder="1" applyAlignment="1" applyProtection="1">
      <alignment horizontal="center" vertical="center"/>
      <protection/>
    </xf>
    <xf numFmtId="0" fontId="23" fillId="0" borderId="0" xfId="52" applyNumberFormat="1" applyBorder="1" applyAlignment="1" applyProtection="1">
      <alignment vertical="center" wrapText="1"/>
      <protection/>
    </xf>
    <xf numFmtId="0" fontId="23" fillId="0" borderId="0" xfId="52" applyBorder="1" applyAlignment="1" applyProtection="1">
      <alignment horizontal="center" vertical="center" wrapText="1"/>
      <protection/>
    </xf>
    <xf numFmtId="49" fontId="23" fillId="0" borderId="0" xfId="52" applyNumberFormat="1" applyBorder="1" applyAlignment="1" applyProtection="1">
      <alignment vertical="center"/>
      <protection/>
    </xf>
    <xf numFmtId="49" fontId="23" fillId="0" borderId="0" xfId="52" applyNumberFormat="1" applyFont="1" applyBorder="1" applyAlignment="1" applyProtection="1">
      <alignment horizontal="center" vertical="center"/>
      <protection/>
    </xf>
    <xf numFmtId="0" fontId="22" fillId="0" borderId="0" xfId="52" applyNumberFormat="1" applyFont="1" applyFill="1" applyBorder="1" applyAlignment="1" applyProtection="1">
      <alignment vertical="center" wrapText="1"/>
      <protection/>
    </xf>
    <xf numFmtId="49" fontId="24" fillId="0" borderId="0" xfId="52" applyNumberFormat="1" applyFont="1" applyFill="1" applyBorder="1" applyAlignment="1" applyProtection="1">
      <alignment horizontal="left" vertical="center"/>
      <protection/>
    </xf>
    <xf numFmtId="9" fontId="22" fillId="0" borderId="15" xfId="52" applyNumberFormat="1" applyFont="1" applyFill="1" applyBorder="1" applyAlignment="1" applyProtection="1">
      <alignment horizontal="center" vertical="center" wrapText="1"/>
      <protection/>
    </xf>
    <xf numFmtId="0" fontId="22" fillId="0" borderId="16" xfId="52" applyFont="1" applyFill="1" applyBorder="1" applyAlignment="1" applyProtection="1">
      <alignment horizontal="center" vertical="center" wrapText="1"/>
      <protection/>
    </xf>
    <xf numFmtId="0" fontId="22" fillId="0" borderId="17" xfId="52" applyFont="1" applyFill="1" applyBorder="1" applyAlignment="1" applyProtection="1">
      <alignment horizontal="center" vertical="center" wrapText="1"/>
      <protection/>
    </xf>
    <xf numFmtId="0" fontId="23" fillId="0" borderId="18" xfId="52" applyFont="1" applyBorder="1" applyAlignment="1" applyProtection="1">
      <alignment horizontal="center" textRotation="45" wrapText="1"/>
      <protection/>
    </xf>
    <xf numFmtId="49" fontId="27" fillId="0" borderId="0" xfId="52" applyNumberFormat="1" applyFont="1" applyAlignment="1" applyProtection="1">
      <alignment vertical="center"/>
      <protection/>
    </xf>
    <xf numFmtId="0" fontId="20" fillId="24" borderId="11" xfId="52" applyNumberFormat="1" applyFont="1" applyFill="1" applyBorder="1" applyAlignment="1" applyProtection="1">
      <alignment horizontal="right" vertical="center"/>
      <protection/>
    </xf>
    <xf numFmtId="9" fontId="23" fillId="22" borderId="0" xfId="52" applyNumberFormat="1" applyFill="1" applyAlignment="1" applyProtection="1">
      <alignment vertical="center"/>
      <protection/>
    </xf>
    <xf numFmtId="9" fontId="29" fillId="22" borderId="0" xfId="52" applyNumberFormat="1" applyFont="1" applyFill="1" applyAlignment="1" applyProtection="1">
      <alignment vertical="center"/>
      <protection/>
    </xf>
    <xf numFmtId="9" fontId="22" fillId="0" borderId="19" xfId="52" applyNumberFormat="1" applyFont="1" applyFill="1" applyBorder="1" applyAlignment="1" applyProtection="1">
      <alignment horizontal="center" vertical="center" wrapText="1"/>
      <protection/>
    </xf>
    <xf numFmtId="0" fontId="22" fillId="13" borderId="12" xfId="52" applyNumberFormat="1" applyFont="1" applyFill="1" applyBorder="1" applyAlignment="1" applyProtection="1">
      <alignment vertical="center" wrapText="1"/>
      <protection/>
    </xf>
    <xf numFmtId="49" fontId="35" fillId="0" borderId="10" xfId="52" applyNumberFormat="1" applyFont="1" applyBorder="1" applyAlignment="1" applyProtection="1">
      <alignment horizontal="right" vertical="center" wrapText="1"/>
      <protection locked="0"/>
    </xf>
    <xf numFmtId="0" fontId="23" fillId="0" borderId="12" xfId="52" applyNumberFormat="1" applyFont="1" applyBorder="1" applyAlignment="1" applyProtection="1">
      <alignment vertical="center" wrapText="1"/>
      <protection/>
    </xf>
    <xf numFmtId="49" fontId="34" fillId="0" borderId="10" xfId="52" applyNumberFormat="1" applyFont="1" applyBorder="1" applyAlignment="1" applyProtection="1">
      <alignment horizontal="right" vertical="center" wrapText="1"/>
      <protection locked="0"/>
    </xf>
    <xf numFmtId="0" fontId="22" fillId="0" borderId="0" xfId="52" applyNumberFormat="1" applyFont="1" applyFill="1" applyBorder="1" applyAlignment="1" applyProtection="1">
      <alignment vertical="center" wrapText="1"/>
      <protection/>
    </xf>
    <xf numFmtId="49" fontId="22" fillId="13" borderId="10" xfId="52" applyNumberFormat="1" applyFont="1" applyFill="1" applyBorder="1" applyAlignment="1" applyProtection="1">
      <alignment vertical="center" wrapText="1"/>
      <protection/>
    </xf>
    <xf numFmtId="0" fontId="29" fillId="0" borderId="0" xfId="52" applyNumberFormat="1" applyFont="1" applyAlignment="1" applyProtection="1">
      <alignment vertical="center" wrapText="1"/>
      <protection/>
    </xf>
    <xf numFmtId="49" fontId="36" fillId="0" borderId="0" xfId="52" applyNumberFormat="1" applyFont="1" applyAlignment="1" applyProtection="1">
      <alignment horizontal="center" vertical="center"/>
      <protection/>
    </xf>
    <xf numFmtId="0" fontId="29" fillId="0" borderId="0" xfId="52" applyNumberFormat="1" applyFont="1" applyBorder="1" applyAlignment="1" applyProtection="1">
      <alignment vertical="center" wrapText="1"/>
      <protection/>
    </xf>
    <xf numFmtId="0" fontId="23" fillId="0" borderId="10" xfId="0" applyFont="1" applyBorder="1" applyAlignment="1">
      <alignment horizontal="left" vertical="center" wrapText="1"/>
    </xf>
    <xf numFmtId="0" fontId="23" fillId="0" borderId="10" xfId="0" applyFont="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ellule QSS - DiagOp Gestion des risques v1.0"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ill>
        <patternFill>
          <bgColor indexed="26"/>
        </patternFill>
      </fill>
    </dxf>
    <dxf>
      <fill>
        <patternFill>
          <bgColor indexed="13"/>
        </patternFill>
      </fill>
    </dxf>
    <dxf>
      <fill>
        <patternFill>
          <bgColor indexed="28"/>
        </patternFill>
      </fill>
    </dxf>
    <dxf>
      <fill>
        <patternFill>
          <bgColor indexed="29"/>
        </patternFill>
      </fill>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825"/>
          <c:y val="0.25525"/>
          <c:w val="0.49"/>
          <c:h val="0.52025"/>
        </c:manualLayout>
      </c:layout>
      <c:radarChart>
        <c:radarStyle val="filled"/>
        <c:varyColors val="0"/>
        <c:ser>
          <c:idx val="3"/>
          <c:order val="0"/>
          <c:tx>
            <c:v>Danger</c:v>
          </c:tx>
          <c:spPr>
            <a:solidFill>
              <a:srgbClr val="CE7674"/>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1</c:v>
              </c:pt>
              <c:pt idx="1">
                <c:v>1</c:v>
              </c:pt>
              <c:pt idx="2">
                <c:v>1</c:v>
              </c:pt>
              <c:pt idx="3">
                <c:v>1</c:v>
              </c:pt>
              <c:pt idx="4">
                <c:v>1</c:v>
              </c:pt>
              <c:pt idx="5">
                <c:v>1</c:v>
              </c:pt>
              <c:pt idx="6">
                <c:v>1</c:v>
              </c:pt>
              <c:pt idx="7">
                <c:v>1</c:v>
              </c:pt>
            </c:numLit>
          </c:val>
        </c:ser>
        <c:ser>
          <c:idx val="2"/>
          <c:order val="1"/>
          <c:tx>
            <c:v>A voir</c:v>
          </c:tx>
          <c:spPr>
            <a:solidFill>
              <a:srgbClr val="FFFF9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0.66</c:v>
              </c:pt>
              <c:pt idx="1">
                <c:v>0.66</c:v>
              </c:pt>
              <c:pt idx="2">
                <c:v>0.66</c:v>
              </c:pt>
              <c:pt idx="3">
                <c:v>0.66</c:v>
              </c:pt>
              <c:pt idx="4">
                <c:v>0.66</c:v>
              </c:pt>
              <c:pt idx="5">
                <c:v>0.66</c:v>
              </c:pt>
              <c:pt idx="6">
                <c:v>0.66</c:v>
              </c:pt>
              <c:pt idx="7">
                <c:v>0.66</c:v>
              </c:pt>
            </c:numLit>
          </c:val>
        </c:ser>
        <c:ser>
          <c:idx val="1"/>
          <c:order val="2"/>
          <c:tx>
            <c:v>Ok</c:v>
          </c:tx>
          <c:spPr>
            <a:solidFill>
              <a:srgbClr val="BCDD8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0.33</c:v>
              </c:pt>
              <c:pt idx="1">
                <c:v>0.33</c:v>
              </c:pt>
              <c:pt idx="2">
                <c:v>0.33</c:v>
              </c:pt>
              <c:pt idx="3">
                <c:v>0.33</c:v>
              </c:pt>
              <c:pt idx="4">
                <c:v>0.33</c:v>
              </c:pt>
              <c:pt idx="5">
                <c:v>0.33</c:v>
              </c:pt>
              <c:pt idx="6">
                <c:v>0.33</c:v>
              </c:pt>
              <c:pt idx="7">
                <c:v>0.33</c:v>
              </c:pt>
            </c:numLit>
          </c:val>
        </c:ser>
        <c:ser>
          <c:idx val="0"/>
          <c:order val="3"/>
          <c:tx>
            <c:strRef>
              <c:f>Synthèse!$D$30</c:f>
              <c:strCache>
                <c:ptCount val="1"/>
                <c:pt idx="0">
                  <c:v>Votre risque</c:v>
                </c:pt>
              </c:strCache>
            </c:strRef>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(Synthèse!$C$33,Synthèse!$C$40,Synthèse!$C$46,Synthèse!$C$52,Synthèse!$C$57,Synthèse!$C$62,Synthèse!$C$68,Synthèse!$C$73)</c:f>
              <c:strCache/>
            </c:strRef>
          </c:cat>
          <c:val>
            <c:numRef>
              <c:f>(Synthèse!$D$33,Synthèse!$D$40,Synthèse!$D$46,Synthèse!$D$52,Synthèse!$D$57,Synthèse!$D$62,Synthèse!$D$68,Synthèse!$D$73)</c:f>
              <c:numCache/>
            </c:numRef>
          </c:val>
        </c:ser>
        <c:axId val="24240391"/>
        <c:axId val="16836928"/>
      </c:radarChart>
      <c:catAx>
        <c:axId val="2424039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0" i="0" u="none" baseline="0">
                <a:solidFill>
                  <a:srgbClr val="000000"/>
                </a:solidFill>
              </a:defRPr>
            </a:pPr>
          </a:p>
        </c:txPr>
        <c:crossAx val="16836928"/>
        <c:crosses val="autoZero"/>
        <c:auto val="0"/>
        <c:lblOffset val="100"/>
        <c:tickLblSkip val="1"/>
        <c:noMultiLvlLbl val="0"/>
      </c:catAx>
      <c:valAx>
        <c:axId val="16836928"/>
        <c:scaling>
          <c:orientation val="minMax"/>
          <c:max val="1"/>
          <c:min val="0"/>
        </c:scaling>
        <c:axPos val="l"/>
        <c:majorGridlines/>
        <c:delete val="0"/>
        <c:numFmt formatCode="0%" sourceLinked="0"/>
        <c:majorTickMark val="cross"/>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4240391"/>
        <c:crossesAt val="1"/>
        <c:crossBetween val="between"/>
        <c:dispUnits/>
        <c:majorUnit val="0.25"/>
      </c:valAx>
      <c:spPr>
        <a:noFill/>
        <a:ln>
          <a:noFill/>
        </a:ln>
      </c:spPr>
    </c:plotArea>
    <c:legend>
      <c:legendPos val="l"/>
      <c:layout>
        <c:manualLayout>
          <c:xMode val="edge"/>
          <c:yMode val="edge"/>
          <c:x val="0.02"/>
          <c:y val="0"/>
          <c:w val="0.158"/>
          <c:h val="0.16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352425</xdr:colOff>
      <xdr:row>4</xdr:row>
      <xdr:rowOff>0</xdr:rowOff>
    </xdr:to>
    <xdr:pic>
      <xdr:nvPicPr>
        <xdr:cNvPr id="1" name="Picture 1" descr="ARSIF - Puce"/>
        <xdr:cNvPicPr preferRelativeResize="1">
          <a:picLocks noChangeAspect="1"/>
        </xdr:cNvPicPr>
      </xdr:nvPicPr>
      <xdr:blipFill>
        <a:blip r:embed="rId1"/>
        <a:stretch>
          <a:fillRect/>
        </a:stretch>
      </xdr:blipFill>
      <xdr:spPr>
        <a:xfrm>
          <a:off x="0" y="1095375"/>
          <a:ext cx="352425" cy="457200"/>
        </a:xfrm>
        <a:prstGeom prst="rect">
          <a:avLst/>
        </a:prstGeom>
        <a:noFill/>
        <a:ln w="9525" cmpd="sng">
          <a:noFill/>
        </a:ln>
      </xdr:spPr>
    </xdr:pic>
    <xdr:clientData/>
  </xdr:twoCellAnchor>
  <xdr:twoCellAnchor editAs="oneCell">
    <xdr:from>
      <xdr:col>1</xdr:col>
      <xdr:colOff>28575</xdr:colOff>
      <xdr:row>0</xdr:row>
      <xdr:rowOff>323850</xdr:rowOff>
    </xdr:from>
    <xdr:to>
      <xdr:col>2</xdr:col>
      <xdr:colOff>1285875</xdr:colOff>
      <xdr:row>0</xdr:row>
      <xdr:rowOff>923925</xdr:rowOff>
    </xdr:to>
    <xdr:pic>
      <xdr:nvPicPr>
        <xdr:cNvPr id="2" name="Picture 2" descr="LOGO OMEDIT"/>
        <xdr:cNvPicPr preferRelativeResize="1">
          <a:picLocks noChangeAspect="1"/>
        </xdr:cNvPicPr>
      </xdr:nvPicPr>
      <xdr:blipFill>
        <a:blip r:embed="rId2"/>
        <a:stretch>
          <a:fillRect/>
        </a:stretch>
      </xdr:blipFill>
      <xdr:spPr>
        <a:xfrm>
          <a:off x="409575" y="323850"/>
          <a:ext cx="1638300" cy="600075"/>
        </a:xfrm>
        <a:prstGeom prst="rect">
          <a:avLst/>
        </a:prstGeom>
        <a:noFill/>
        <a:ln w="9525" cmpd="sng">
          <a:noFill/>
        </a:ln>
      </xdr:spPr>
    </xdr:pic>
    <xdr:clientData/>
  </xdr:twoCellAnchor>
  <xdr:twoCellAnchor editAs="oneCell">
    <xdr:from>
      <xdr:col>0</xdr:col>
      <xdr:colOff>0</xdr:colOff>
      <xdr:row>11</xdr:row>
      <xdr:rowOff>0</xdr:rowOff>
    </xdr:from>
    <xdr:to>
      <xdr:col>0</xdr:col>
      <xdr:colOff>352425</xdr:colOff>
      <xdr:row>13</xdr:row>
      <xdr:rowOff>0</xdr:rowOff>
    </xdr:to>
    <xdr:pic>
      <xdr:nvPicPr>
        <xdr:cNvPr id="3" name="Picture 6" descr="ARSIF - Puce"/>
        <xdr:cNvPicPr preferRelativeResize="1">
          <a:picLocks noChangeAspect="1"/>
        </xdr:cNvPicPr>
      </xdr:nvPicPr>
      <xdr:blipFill>
        <a:blip r:embed="rId1"/>
        <a:stretch>
          <a:fillRect/>
        </a:stretch>
      </xdr:blipFill>
      <xdr:spPr>
        <a:xfrm>
          <a:off x="0" y="4905375"/>
          <a:ext cx="352425" cy="457200"/>
        </a:xfrm>
        <a:prstGeom prst="rect">
          <a:avLst/>
        </a:prstGeom>
        <a:noFill/>
        <a:ln w="9525" cmpd="sng">
          <a:noFill/>
        </a:ln>
      </xdr:spPr>
    </xdr:pic>
    <xdr:clientData/>
  </xdr:twoCellAnchor>
  <xdr:twoCellAnchor editAs="oneCell">
    <xdr:from>
      <xdr:col>3</xdr:col>
      <xdr:colOff>1847850</xdr:colOff>
      <xdr:row>0</xdr:row>
      <xdr:rowOff>38100</xdr:rowOff>
    </xdr:from>
    <xdr:to>
      <xdr:col>4</xdr:col>
      <xdr:colOff>114300</xdr:colOff>
      <xdr:row>1</xdr:row>
      <xdr:rowOff>133350</xdr:rowOff>
    </xdr:to>
    <xdr:pic>
      <xdr:nvPicPr>
        <xdr:cNvPr id="4" name="Picture 7" descr="Logo"/>
        <xdr:cNvPicPr preferRelativeResize="1">
          <a:picLocks noChangeAspect="1"/>
        </xdr:cNvPicPr>
      </xdr:nvPicPr>
      <xdr:blipFill>
        <a:blip r:embed="rId3"/>
        <a:stretch>
          <a:fillRect/>
        </a:stretch>
      </xdr:blipFill>
      <xdr:spPr>
        <a:xfrm>
          <a:off x="7181850" y="38100"/>
          <a:ext cx="3600450" cy="1028700"/>
        </a:xfrm>
        <a:prstGeom prst="rect">
          <a:avLst/>
        </a:prstGeom>
        <a:noFill/>
        <a:ln w="9525" cmpd="sng">
          <a:noFill/>
        </a:ln>
      </xdr:spPr>
    </xdr:pic>
    <xdr:clientData/>
  </xdr:twoCellAnchor>
  <xdr:twoCellAnchor editAs="oneCell">
    <xdr:from>
      <xdr:col>2</xdr:col>
      <xdr:colOff>38100</xdr:colOff>
      <xdr:row>7</xdr:row>
      <xdr:rowOff>38100</xdr:rowOff>
    </xdr:from>
    <xdr:to>
      <xdr:col>2</xdr:col>
      <xdr:colOff>1266825</xdr:colOff>
      <xdr:row>7</xdr:row>
      <xdr:rowOff>466725</xdr:rowOff>
    </xdr:to>
    <xdr:pic>
      <xdr:nvPicPr>
        <xdr:cNvPr id="5" name="Picture 110" descr="ANAP"/>
        <xdr:cNvPicPr preferRelativeResize="1">
          <a:picLocks noChangeAspect="1"/>
        </xdr:cNvPicPr>
      </xdr:nvPicPr>
      <xdr:blipFill>
        <a:blip r:embed="rId4"/>
        <a:stretch>
          <a:fillRect/>
        </a:stretch>
      </xdr:blipFill>
      <xdr:spPr>
        <a:xfrm>
          <a:off x="800100" y="2571750"/>
          <a:ext cx="12287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352425</xdr:colOff>
      <xdr:row>5</xdr:row>
      <xdr:rowOff>0</xdr:rowOff>
    </xdr:to>
    <xdr:pic>
      <xdr:nvPicPr>
        <xdr:cNvPr id="1" name="Picture 1" descr="ARSIF - Puce"/>
        <xdr:cNvPicPr preferRelativeResize="1">
          <a:picLocks noChangeAspect="1"/>
        </xdr:cNvPicPr>
      </xdr:nvPicPr>
      <xdr:blipFill>
        <a:blip r:embed="rId1"/>
        <a:stretch>
          <a:fillRect/>
        </a:stretch>
      </xdr:blipFill>
      <xdr:spPr>
        <a:xfrm>
          <a:off x="0" y="1257300"/>
          <a:ext cx="352425" cy="457200"/>
        </a:xfrm>
        <a:prstGeom prst="rect">
          <a:avLst/>
        </a:prstGeom>
        <a:noFill/>
        <a:ln w="9525" cmpd="sng">
          <a:noFill/>
        </a:ln>
      </xdr:spPr>
    </xdr:pic>
    <xdr:clientData/>
  </xdr:twoCellAnchor>
  <xdr:twoCellAnchor editAs="oneCell">
    <xdr:from>
      <xdr:col>0</xdr:col>
      <xdr:colOff>0</xdr:colOff>
      <xdr:row>26</xdr:row>
      <xdr:rowOff>0</xdr:rowOff>
    </xdr:from>
    <xdr:to>
      <xdr:col>0</xdr:col>
      <xdr:colOff>352425</xdr:colOff>
      <xdr:row>28</xdr:row>
      <xdr:rowOff>0</xdr:rowOff>
    </xdr:to>
    <xdr:pic>
      <xdr:nvPicPr>
        <xdr:cNvPr id="2" name="Picture 14" descr="ARSIF - Puce"/>
        <xdr:cNvPicPr preferRelativeResize="1">
          <a:picLocks noChangeAspect="1"/>
        </xdr:cNvPicPr>
      </xdr:nvPicPr>
      <xdr:blipFill>
        <a:blip r:embed="rId1"/>
        <a:stretch>
          <a:fillRect/>
        </a:stretch>
      </xdr:blipFill>
      <xdr:spPr>
        <a:xfrm>
          <a:off x="0" y="7219950"/>
          <a:ext cx="352425" cy="457200"/>
        </a:xfrm>
        <a:prstGeom prst="rect">
          <a:avLst/>
        </a:prstGeom>
        <a:noFill/>
        <a:ln w="9525" cmpd="sng">
          <a:noFill/>
        </a:ln>
      </xdr:spPr>
    </xdr:pic>
    <xdr:clientData/>
  </xdr:twoCellAnchor>
  <xdr:twoCellAnchor editAs="oneCell">
    <xdr:from>
      <xdr:col>0</xdr:col>
      <xdr:colOff>0</xdr:colOff>
      <xdr:row>83</xdr:row>
      <xdr:rowOff>0</xdr:rowOff>
    </xdr:from>
    <xdr:to>
      <xdr:col>0</xdr:col>
      <xdr:colOff>352425</xdr:colOff>
      <xdr:row>85</xdr:row>
      <xdr:rowOff>0</xdr:rowOff>
    </xdr:to>
    <xdr:pic>
      <xdr:nvPicPr>
        <xdr:cNvPr id="3" name="Picture 16" descr="ARSIF - Puce"/>
        <xdr:cNvPicPr preferRelativeResize="1">
          <a:picLocks noChangeAspect="1"/>
        </xdr:cNvPicPr>
      </xdr:nvPicPr>
      <xdr:blipFill>
        <a:blip r:embed="rId1"/>
        <a:stretch>
          <a:fillRect/>
        </a:stretch>
      </xdr:blipFill>
      <xdr:spPr>
        <a:xfrm>
          <a:off x="0" y="26774775"/>
          <a:ext cx="352425" cy="457200"/>
        </a:xfrm>
        <a:prstGeom prst="rect">
          <a:avLst/>
        </a:prstGeom>
        <a:noFill/>
        <a:ln w="9525" cmpd="sng">
          <a:noFill/>
        </a:ln>
      </xdr:spPr>
    </xdr:pic>
    <xdr:clientData/>
  </xdr:twoCellAnchor>
  <xdr:twoCellAnchor editAs="oneCell">
    <xdr:from>
      <xdr:col>0</xdr:col>
      <xdr:colOff>0</xdr:colOff>
      <xdr:row>167</xdr:row>
      <xdr:rowOff>0</xdr:rowOff>
    </xdr:from>
    <xdr:to>
      <xdr:col>0</xdr:col>
      <xdr:colOff>352425</xdr:colOff>
      <xdr:row>169</xdr:row>
      <xdr:rowOff>0</xdr:rowOff>
    </xdr:to>
    <xdr:pic>
      <xdr:nvPicPr>
        <xdr:cNvPr id="4" name="Picture 17" descr="ARSIF - Puce"/>
        <xdr:cNvPicPr preferRelativeResize="1">
          <a:picLocks noChangeAspect="1"/>
        </xdr:cNvPicPr>
      </xdr:nvPicPr>
      <xdr:blipFill>
        <a:blip r:embed="rId1"/>
        <a:stretch>
          <a:fillRect/>
        </a:stretch>
      </xdr:blipFill>
      <xdr:spPr>
        <a:xfrm>
          <a:off x="0" y="53721000"/>
          <a:ext cx="352425" cy="457200"/>
        </a:xfrm>
        <a:prstGeom prst="rect">
          <a:avLst/>
        </a:prstGeom>
        <a:noFill/>
        <a:ln w="9525" cmpd="sng">
          <a:noFill/>
        </a:ln>
      </xdr:spPr>
    </xdr:pic>
    <xdr:clientData/>
  </xdr:twoCellAnchor>
  <xdr:twoCellAnchor editAs="oneCell">
    <xdr:from>
      <xdr:col>4</xdr:col>
      <xdr:colOff>1085850</xdr:colOff>
      <xdr:row>0</xdr:row>
      <xdr:rowOff>38100</xdr:rowOff>
    </xdr:from>
    <xdr:to>
      <xdr:col>5</xdr:col>
      <xdr:colOff>114300</xdr:colOff>
      <xdr:row>1</xdr:row>
      <xdr:rowOff>133350</xdr:rowOff>
    </xdr:to>
    <xdr:pic>
      <xdr:nvPicPr>
        <xdr:cNvPr id="5" name="Picture 20" descr="Logo"/>
        <xdr:cNvPicPr preferRelativeResize="1">
          <a:picLocks noChangeAspect="1"/>
        </xdr:cNvPicPr>
      </xdr:nvPicPr>
      <xdr:blipFill>
        <a:blip r:embed="rId2"/>
        <a:stretch>
          <a:fillRect/>
        </a:stretch>
      </xdr:blipFill>
      <xdr:spPr>
        <a:xfrm>
          <a:off x="7181850" y="38100"/>
          <a:ext cx="3600450" cy="1028700"/>
        </a:xfrm>
        <a:prstGeom prst="rect">
          <a:avLst/>
        </a:prstGeom>
        <a:noFill/>
        <a:ln w="9525" cmpd="sng">
          <a:noFill/>
        </a:ln>
      </xdr:spPr>
    </xdr:pic>
    <xdr:clientData/>
  </xdr:twoCellAnchor>
  <xdr:twoCellAnchor editAs="oneCell">
    <xdr:from>
      <xdr:col>1</xdr:col>
      <xdr:colOff>28575</xdr:colOff>
      <xdr:row>0</xdr:row>
      <xdr:rowOff>323850</xdr:rowOff>
    </xdr:from>
    <xdr:to>
      <xdr:col>2</xdr:col>
      <xdr:colOff>1285875</xdr:colOff>
      <xdr:row>0</xdr:row>
      <xdr:rowOff>923925</xdr:rowOff>
    </xdr:to>
    <xdr:pic>
      <xdr:nvPicPr>
        <xdr:cNvPr id="6" name="Picture 21" descr="LOGO OMEDIT"/>
        <xdr:cNvPicPr preferRelativeResize="1">
          <a:picLocks noChangeAspect="1"/>
        </xdr:cNvPicPr>
      </xdr:nvPicPr>
      <xdr:blipFill>
        <a:blip r:embed="rId3"/>
        <a:stretch>
          <a:fillRect/>
        </a:stretch>
      </xdr:blipFill>
      <xdr:spPr>
        <a:xfrm>
          <a:off x="409575" y="323850"/>
          <a:ext cx="16383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0</xdr:col>
      <xdr:colOff>352425</xdr:colOff>
      <xdr:row>33</xdr:row>
      <xdr:rowOff>152400</xdr:rowOff>
    </xdr:to>
    <xdr:pic>
      <xdr:nvPicPr>
        <xdr:cNvPr id="1" name="Picture 1" descr="ARSIF - Puce"/>
        <xdr:cNvPicPr preferRelativeResize="1">
          <a:picLocks noChangeAspect="1"/>
        </xdr:cNvPicPr>
      </xdr:nvPicPr>
      <xdr:blipFill>
        <a:blip r:embed="rId1"/>
        <a:stretch>
          <a:fillRect/>
        </a:stretch>
      </xdr:blipFill>
      <xdr:spPr>
        <a:xfrm>
          <a:off x="0" y="7086600"/>
          <a:ext cx="352425" cy="457200"/>
        </a:xfrm>
        <a:prstGeom prst="rect">
          <a:avLst/>
        </a:prstGeom>
        <a:noFill/>
        <a:ln w="9525" cmpd="sng">
          <a:noFill/>
        </a:ln>
      </xdr:spPr>
    </xdr:pic>
    <xdr:clientData/>
  </xdr:twoCellAnchor>
  <xdr:twoCellAnchor editAs="oneCell">
    <xdr:from>
      <xdr:col>0</xdr:col>
      <xdr:colOff>0</xdr:colOff>
      <xdr:row>49</xdr:row>
      <xdr:rowOff>0</xdr:rowOff>
    </xdr:from>
    <xdr:to>
      <xdr:col>0</xdr:col>
      <xdr:colOff>352425</xdr:colOff>
      <xdr:row>51</xdr:row>
      <xdr:rowOff>0</xdr:rowOff>
    </xdr:to>
    <xdr:pic>
      <xdr:nvPicPr>
        <xdr:cNvPr id="2" name="Picture 4" descr="ARSIF - Puce"/>
        <xdr:cNvPicPr preferRelativeResize="1">
          <a:picLocks noChangeAspect="1"/>
        </xdr:cNvPicPr>
      </xdr:nvPicPr>
      <xdr:blipFill>
        <a:blip r:embed="rId1"/>
        <a:stretch>
          <a:fillRect/>
        </a:stretch>
      </xdr:blipFill>
      <xdr:spPr>
        <a:xfrm>
          <a:off x="0" y="10306050"/>
          <a:ext cx="352425" cy="466725"/>
        </a:xfrm>
        <a:prstGeom prst="rect">
          <a:avLst/>
        </a:prstGeom>
        <a:noFill/>
        <a:ln w="9525" cmpd="sng">
          <a:noFill/>
        </a:ln>
      </xdr:spPr>
    </xdr:pic>
    <xdr:clientData/>
  </xdr:twoCellAnchor>
  <xdr:twoCellAnchor editAs="oneCell">
    <xdr:from>
      <xdr:col>0</xdr:col>
      <xdr:colOff>0</xdr:colOff>
      <xdr:row>37</xdr:row>
      <xdr:rowOff>0</xdr:rowOff>
    </xdr:from>
    <xdr:to>
      <xdr:col>0</xdr:col>
      <xdr:colOff>352425</xdr:colOff>
      <xdr:row>38</xdr:row>
      <xdr:rowOff>161925</xdr:rowOff>
    </xdr:to>
    <xdr:pic>
      <xdr:nvPicPr>
        <xdr:cNvPr id="3" name="Picture 7" descr="ARSIF - Puce"/>
        <xdr:cNvPicPr preferRelativeResize="1">
          <a:picLocks noChangeAspect="1"/>
        </xdr:cNvPicPr>
      </xdr:nvPicPr>
      <xdr:blipFill>
        <a:blip r:embed="rId1"/>
        <a:stretch>
          <a:fillRect/>
        </a:stretch>
      </xdr:blipFill>
      <xdr:spPr>
        <a:xfrm>
          <a:off x="0" y="8039100"/>
          <a:ext cx="352425" cy="457200"/>
        </a:xfrm>
        <a:prstGeom prst="rect">
          <a:avLst/>
        </a:prstGeom>
        <a:noFill/>
        <a:ln w="9525" cmpd="sng">
          <a:noFill/>
        </a:ln>
      </xdr:spPr>
    </xdr:pic>
    <xdr:clientData/>
  </xdr:twoCellAnchor>
  <xdr:twoCellAnchor editAs="oneCell">
    <xdr:from>
      <xdr:col>0</xdr:col>
      <xdr:colOff>0</xdr:colOff>
      <xdr:row>65</xdr:row>
      <xdr:rowOff>0</xdr:rowOff>
    </xdr:from>
    <xdr:to>
      <xdr:col>0</xdr:col>
      <xdr:colOff>352425</xdr:colOff>
      <xdr:row>67</xdr:row>
      <xdr:rowOff>0</xdr:rowOff>
    </xdr:to>
    <xdr:pic>
      <xdr:nvPicPr>
        <xdr:cNvPr id="4" name="Picture 8" descr="ARSIF - Puce"/>
        <xdr:cNvPicPr preferRelativeResize="1">
          <a:picLocks noChangeAspect="1"/>
        </xdr:cNvPicPr>
      </xdr:nvPicPr>
      <xdr:blipFill>
        <a:blip r:embed="rId1"/>
        <a:stretch>
          <a:fillRect/>
        </a:stretch>
      </xdr:blipFill>
      <xdr:spPr>
        <a:xfrm>
          <a:off x="0" y="13315950"/>
          <a:ext cx="352425" cy="466725"/>
        </a:xfrm>
        <a:prstGeom prst="rect">
          <a:avLst/>
        </a:prstGeom>
        <a:noFill/>
        <a:ln w="9525" cmpd="sng">
          <a:noFill/>
        </a:ln>
      </xdr:spPr>
    </xdr:pic>
    <xdr:clientData/>
  </xdr:twoCellAnchor>
  <xdr:twoCellAnchor>
    <xdr:from>
      <xdr:col>2</xdr:col>
      <xdr:colOff>0</xdr:colOff>
      <xdr:row>4</xdr:row>
      <xdr:rowOff>0</xdr:rowOff>
    </xdr:from>
    <xdr:to>
      <xdr:col>5</xdr:col>
      <xdr:colOff>0</xdr:colOff>
      <xdr:row>29</xdr:row>
      <xdr:rowOff>981075</xdr:rowOff>
    </xdr:to>
    <xdr:graphicFrame>
      <xdr:nvGraphicFramePr>
        <xdr:cNvPr id="5" name="Chart 10"/>
        <xdr:cNvGraphicFramePr/>
      </xdr:nvGraphicFramePr>
      <xdr:xfrm>
        <a:off x="762000" y="1419225"/>
        <a:ext cx="5334000" cy="50292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28575</xdr:colOff>
      <xdr:row>0</xdr:row>
      <xdr:rowOff>323850</xdr:rowOff>
    </xdr:from>
    <xdr:to>
      <xdr:col>2</xdr:col>
      <xdr:colOff>1285875</xdr:colOff>
      <xdr:row>0</xdr:row>
      <xdr:rowOff>923925</xdr:rowOff>
    </xdr:to>
    <xdr:pic>
      <xdr:nvPicPr>
        <xdr:cNvPr id="6" name="Picture 12" descr="LOGO OMEDIT"/>
        <xdr:cNvPicPr preferRelativeResize="1">
          <a:picLocks noChangeAspect="1"/>
        </xdr:cNvPicPr>
      </xdr:nvPicPr>
      <xdr:blipFill>
        <a:blip r:embed="rId3"/>
        <a:stretch>
          <a:fillRect/>
        </a:stretch>
      </xdr:blipFill>
      <xdr:spPr>
        <a:xfrm>
          <a:off x="409575" y="323850"/>
          <a:ext cx="1638300" cy="600075"/>
        </a:xfrm>
        <a:prstGeom prst="rect">
          <a:avLst/>
        </a:prstGeom>
        <a:noFill/>
        <a:ln w="9525" cmpd="sng">
          <a:noFill/>
        </a:ln>
      </xdr:spPr>
    </xdr:pic>
    <xdr:clientData/>
  </xdr:twoCellAnchor>
  <xdr:twoCellAnchor editAs="oneCell">
    <xdr:from>
      <xdr:col>7</xdr:col>
      <xdr:colOff>323850</xdr:colOff>
      <xdr:row>0</xdr:row>
      <xdr:rowOff>38100</xdr:rowOff>
    </xdr:from>
    <xdr:to>
      <xdr:col>17</xdr:col>
      <xdr:colOff>114300</xdr:colOff>
      <xdr:row>1</xdr:row>
      <xdr:rowOff>133350</xdr:rowOff>
    </xdr:to>
    <xdr:pic>
      <xdr:nvPicPr>
        <xdr:cNvPr id="7" name="Picture 13" descr="Logo"/>
        <xdr:cNvPicPr preferRelativeResize="1">
          <a:picLocks noChangeAspect="1"/>
        </xdr:cNvPicPr>
      </xdr:nvPicPr>
      <xdr:blipFill>
        <a:blip r:embed="rId4"/>
        <a:stretch>
          <a:fillRect/>
        </a:stretch>
      </xdr:blipFill>
      <xdr:spPr>
        <a:xfrm>
          <a:off x="7181850" y="38100"/>
          <a:ext cx="3600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26"/>
  <sheetViews>
    <sheetView showGridLines="0" showOutlineSymbols="0" zoomScale="110" zoomScaleNormal="110" zoomScalePageLayoutView="0" workbookViewId="0" topLeftCell="A1">
      <pane ySplit="2" topLeftCell="A3" activePane="bottomLeft" state="frozen"/>
      <selection pane="topLeft" activeCell="A1" sqref="A1"/>
      <selection pane="bottomLeft" activeCell="D15" sqref="D15"/>
    </sheetView>
  </sheetViews>
  <sheetFormatPr defaultColWidth="11.421875" defaultRowHeight="12.75"/>
  <cols>
    <col min="1" max="1" width="5.7109375" style="9" customWidth="1"/>
    <col min="2" max="2" width="5.7109375" style="23" customWidth="1"/>
    <col min="3" max="3" width="68.57421875" style="13" customWidth="1"/>
    <col min="4" max="4" width="80.00390625" style="12" customWidth="1"/>
    <col min="5" max="5" width="5.7109375" style="9" customWidth="1"/>
    <col min="6" max="16384" width="11.421875" style="9" customWidth="1"/>
  </cols>
  <sheetData>
    <row r="1" spans="2:4" s="4" customFormat="1" ht="73.5" customHeight="1">
      <c r="B1" s="24"/>
      <c r="C1" s="3"/>
      <c r="D1" s="27"/>
    </row>
    <row r="2" ht="12.75"/>
    <row r="3" spans="2:4" ht="23.25">
      <c r="B3" s="25"/>
      <c r="C3" s="6" t="s">
        <v>299</v>
      </c>
      <c r="D3" s="36" t="s">
        <v>407</v>
      </c>
    </row>
    <row r="4" ht="12.75"/>
    <row r="5" spans="2:4" s="19" customFormat="1" ht="12.75">
      <c r="B5" s="22"/>
      <c r="C5" s="75" t="s">
        <v>314</v>
      </c>
      <c r="D5" s="21"/>
    </row>
    <row r="6" spans="2:4" ht="51.75" customHeight="1">
      <c r="B6" s="22"/>
      <c r="C6" s="79" t="s">
        <v>342</v>
      </c>
      <c r="D6" s="79"/>
    </row>
    <row r="7" spans="2:4" ht="12.75">
      <c r="B7" s="22"/>
      <c r="C7" s="75" t="s">
        <v>316</v>
      </c>
      <c r="D7" s="21"/>
    </row>
    <row r="8" spans="2:4" ht="86.25" customHeight="1">
      <c r="B8" s="22"/>
      <c r="C8" s="80" t="s">
        <v>422</v>
      </c>
      <c r="D8" s="79"/>
    </row>
    <row r="9" spans="2:4" ht="12.75">
      <c r="B9" s="22"/>
      <c r="C9" s="75" t="s">
        <v>315</v>
      </c>
      <c r="D9" s="21"/>
    </row>
    <row r="10" spans="2:4" ht="75" customHeight="1">
      <c r="B10" s="22"/>
      <c r="C10" s="80" t="s">
        <v>399</v>
      </c>
      <c r="D10" s="79"/>
    </row>
    <row r="12" spans="2:4" ht="23.25">
      <c r="B12" s="25"/>
      <c r="C12" s="6" t="s">
        <v>298</v>
      </c>
      <c r="D12" s="8"/>
    </row>
    <row r="13" ht="12.75"/>
    <row r="14" spans="2:4" s="19" customFormat="1" ht="25.5">
      <c r="B14" s="22"/>
      <c r="C14" s="17" t="s">
        <v>294</v>
      </c>
      <c r="D14" s="21"/>
    </row>
    <row r="15" spans="2:4" ht="12.75">
      <c r="B15" s="22"/>
      <c r="C15" s="35" t="s">
        <v>292</v>
      </c>
      <c r="D15" s="1"/>
    </row>
    <row r="16" spans="2:4" ht="12.75">
      <c r="B16" s="22"/>
      <c r="C16" s="35" t="s">
        <v>293</v>
      </c>
      <c r="D16" s="1"/>
    </row>
    <row r="17" spans="2:4" ht="12.75">
      <c r="B17" s="22"/>
      <c r="C17" s="35" t="s">
        <v>397</v>
      </c>
      <c r="D17" s="1"/>
    </row>
    <row r="18" spans="2:4" ht="12.75">
      <c r="B18" s="22"/>
      <c r="C18" s="35" t="s">
        <v>398</v>
      </c>
      <c r="D18" s="1"/>
    </row>
    <row r="19" spans="2:4" s="19" customFormat="1" ht="12.75">
      <c r="B19" s="22"/>
      <c r="C19" s="17" t="s">
        <v>295</v>
      </c>
      <c r="D19" s="21"/>
    </row>
    <row r="20" spans="2:4" ht="15">
      <c r="B20" s="22"/>
      <c r="C20" s="35" t="s">
        <v>296</v>
      </c>
      <c r="D20" s="71"/>
    </row>
    <row r="21" spans="2:4" ht="12.75">
      <c r="B21" s="22"/>
      <c r="C21" s="13" t="s">
        <v>321</v>
      </c>
      <c r="D21" s="1"/>
    </row>
    <row r="22" spans="2:4" ht="12.75">
      <c r="B22" s="22"/>
      <c r="C22" s="35" t="s">
        <v>320</v>
      </c>
      <c r="D22" s="1"/>
    </row>
    <row r="23" spans="2:4" ht="12.75">
      <c r="B23" s="22"/>
      <c r="C23" s="35" t="s">
        <v>396</v>
      </c>
      <c r="D23" s="1"/>
    </row>
    <row r="24" spans="2:4" ht="12.75">
      <c r="B24" s="22"/>
      <c r="C24" s="35" t="s">
        <v>319</v>
      </c>
      <c r="D24" s="1"/>
    </row>
    <row r="25" spans="2:4" ht="12.75">
      <c r="B25" s="22"/>
      <c r="C25" s="35" t="s">
        <v>395</v>
      </c>
      <c r="D25" s="1"/>
    </row>
    <row r="26" spans="2:4" ht="12.75">
      <c r="B26" s="22"/>
      <c r="C26" s="35" t="s">
        <v>297</v>
      </c>
      <c r="D26" s="1"/>
    </row>
  </sheetData>
  <sheetProtection sheet="1" selectLockedCells="1"/>
  <mergeCells count="3">
    <mergeCell ref="C6:D6"/>
    <mergeCell ref="C8:D8"/>
    <mergeCell ref="C10:D10"/>
  </mergeCells>
  <dataValidations count="3">
    <dataValidation type="list" allowBlank="1" showInputMessage="1" showErrorMessage="1" sqref="D21:D25">
      <formula1>"Oui,Non"</formula1>
    </dataValidation>
    <dataValidation type="list" allowBlank="1" showInputMessage="1" showErrorMessage="1" sqref="D16">
      <formula1>"Public,ESPIC,Privé"</formula1>
    </dataValidation>
    <dataValidation type="list" allowBlank="1" showInputMessage="1" showErrorMessage="1" sqref="D18">
      <formula1>"Hospitalisation,Médico-technique"</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55"/>
  </sheetPr>
  <dimension ref="B1:H215"/>
  <sheetViews>
    <sheetView showGridLines="0" showRowColHeaders="0" showOutlineSymbols="0" zoomScale="120" zoomScaleNormal="120" zoomScalePageLayoutView="0" workbookViewId="0" topLeftCell="A1">
      <pane ySplit="3" topLeftCell="A53" activePane="bottomLeft" state="frozen"/>
      <selection pane="topLeft" activeCell="A1" sqref="A1"/>
      <selection pane="bottomLeft" activeCell="D200" sqref="D200"/>
    </sheetView>
  </sheetViews>
  <sheetFormatPr defaultColWidth="11.421875" defaultRowHeight="12.75"/>
  <cols>
    <col min="1" max="1" width="5.7109375" style="9" customWidth="1"/>
    <col min="2" max="2" width="5.7109375" style="23" customWidth="1"/>
    <col min="3" max="3" width="68.57421875" style="33" customWidth="1"/>
    <col min="4" max="4" width="11.421875" style="14" customWidth="1"/>
    <col min="5" max="5" width="68.57421875" style="12" customWidth="1"/>
    <col min="6" max="6" width="5.7109375" style="9" customWidth="1"/>
    <col min="7" max="8" width="0" style="11" hidden="1" customWidth="1"/>
    <col min="9" max="16384" width="11.421875" style="9" customWidth="1"/>
  </cols>
  <sheetData>
    <row r="1" spans="2:8" s="4" customFormat="1" ht="73.5" customHeight="1">
      <c r="B1" s="24"/>
      <c r="C1" s="29"/>
      <c r="D1" s="65"/>
      <c r="E1" s="65"/>
      <c r="G1" s="5" t="s">
        <v>1</v>
      </c>
      <c r="H1" s="5"/>
    </row>
    <row r="2" spans="2:8" s="4" customFormat="1" ht="12.75" customHeight="1">
      <c r="B2" s="77" t="s">
        <v>0</v>
      </c>
      <c r="C2" s="76" t="str">
        <f>IF('Avant propos'!D15&lt;&gt;"",'Avant propos'!D15,"Nom établissement non renseigné")</f>
        <v>Nom établissement non renseigné</v>
      </c>
      <c r="D2" s="65"/>
      <c r="E2" s="65"/>
      <c r="G2" s="5"/>
      <c r="H2" s="5"/>
    </row>
    <row r="3" spans="2:8" s="39" customFormat="1" ht="12.75">
      <c r="B3" s="77" t="s">
        <v>0</v>
      </c>
      <c r="C3" s="76" t="str">
        <f>IF('Avant propos'!D17&lt;&gt;"",'Avant propos'!D17,"Nom unité de soins non renseigné")</f>
        <v>Nom unité de soins non renseigné</v>
      </c>
      <c r="D3" s="40"/>
      <c r="E3" s="38"/>
      <c r="G3" s="41"/>
      <c r="H3" s="68">
        <f>AVERAGE(H4,H29,H69,H86,H111,H142,H170,H178)</f>
        <v>1</v>
      </c>
    </row>
    <row r="4" spans="2:8" ht="23.25">
      <c r="B4" s="25" t="s">
        <v>13</v>
      </c>
      <c r="C4" s="30" t="s">
        <v>27</v>
      </c>
      <c r="D4" s="7"/>
      <c r="E4" s="66" t="str">
        <f>'Avant propos'!D3</f>
        <v>Outil ARCHIMED - UNITE DE SOINS</v>
      </c>
      <c r="G4" s="10"/>
      <c r="H4" s="67">
        <f>AVERAGE(H6,H19)</f>
        <v>1</v>
      </c>
    </row>
    <row r="5" ht="12.75"/>
    <row r="6" spans="2:8" s="19" customFormat="1" ht="12.75">
      <c r="B6" s="22" t="s">
        <v>3</v>
      </c>
      <c r="C6" s="70" t="s">
        <v>340</v>
      </c>
      <c r="D6" s="18" t="s">
        <v>341</v>
      </c>
      <c r="E6" s="21" t="s">
        <v>2</v>
      </c>
      <c r="G6" s="10" t="s">
        <v>309</v>
      </c>
      <c r="H6" s="20">
        <f>SUM(H7:H18)/COUNTIF(G7:G18,"&lt;&gt;")</f>
        <v>1</v>
      </c>
    </row>
    <row r="7" spans="2:8" ht="25.5">
      <c r="B7" s="22" t="s">
        <v>6</v>
      </c>
      <c r="C7" s="32" t="s">
        <v>20</v>
      </c>
      <c r="D7" s="2"/>
      <c r="E7" s="1"/>
      <c r="G7" s="10" t="s">
        <v>4</v>
      </c>
      <c r="H7" s="11">
        <f>IF(OR(D7=G7,D7=""),1,0)</f>
        <v>1</v>
      </c>
    </row>
    <row r="8" spans="2:8" ht="12.75">
      <c r="B8" s="22" t="s">
        <v>7</v>
      </c>
      <c r="C8" s="32" t="s">
        <v>21</v>
      </c>
      <c r="D8" s="2"/>
      <c r="E8" s="1"/>
      <c r="G8" s="10" t="s">
        <v>4</v>
      </c>
      <c r="H8" s="11">
        <f aca="true" t="shared" si="0" ref="H8:H25">IF(OR(D8=G8,D8=""),1,0)</f>
        <v>1</v>
      </c>
    </row>
    <row r="9" spans="2:8" ht="25.5">
      <c r="B9" s="22" t="s">
        <v>8</v>
      </c>
      <c r="C9" s="32" t="s">
        <v>22</v>
      </c>
      <c r="D9" s="2"/>
      <c r="E9" s="1"/>
      <c r="G9" s="10" t="s">
        <v>5</v>
      </c>
      <c r="H9" s="11">
        <f t="shared" si="0"/>
        <v>1</v>
      </c>
    </row>
    <row r="10" spans="2:8" ht="25.5">
      <c r="B10" s="22" t="s">
        <v>9</v>
      </c>
      <c r="C10" s="32" t="s">
        <v>23</v>
      </c>
      <c r="D10" s="2"/>
      <c r="E10" s="1"/>
      <c r="G10" s="10" t="s">
        <v>4</v>
      </c>
      <c r="H10" s="11">
        <f t="shared" si="0"/>
        <v>1</v>
      </c>
    </row>
    <row r="11" spans="2:8" ht="25.5">
      <c r="B11" s="22" t="s">
        <v>10</v>
      </c>
      <c r="C11" s="32" t="s">
        <v>24</v>
      </c>
      <c r="D11" s="2"/>
      <c r="E11" s="1"/>
      <c r="G11" s="10" t="s">
        <v>4</v>
      </c>
      <c r="H11" s="11">
        <f t="shared" si="0"/>
        <v>1</v>
      </c>
    </row>
    <row r="12" spans="2:8" ht="12.75">
      <c r="B12" s="22" t="s">
        <v>11</v>
      </c>
      <c r="C12" s="32" t="s">
        <v>25</v>
      </c>
      <c r="D12" s="2"/>
      <c r="E12" s="1"/>
      <c r="G12" s="10" t="s">
        <v>4</v>
      </c>
      <c r="H12" s="11">
        <f t="shared" si="0"/>
        <v>1</v>
      </c>
    </row>
    <row r="13" spans="2:8" ht="25.5">
      <c r="B13" s="22" t="s">
        <v>14</v>
      </c>
      <c r="C13" s="32" t="s">
        <v>410</v>
      </c>
      <c r="D13" s="2"/>
      <c r="E13" s="1"/>
      <c r="G13" s="10" t="s">
        <v>5</v>
      </c>
      <c r="H13" s="11">
        <f t="shared" si="0"/>
        <v>1</v>
      </c>
    </row>
    <row r="14" spans="2:8" ht="25.5">
      <c r="B14" s="22" t="s">
        <v>15</v>
      </c>
      <c r="C14" s="32" t="s">
        <v>317</v>
      </c>
      <c r="D14" s="2"/>
      <c r="E14" s="1"/>
      <c r="G14" s="10" t="s">
        <v>4</v>
      </c>
      <c r="H14" s="11">
        <f t="shared" si="0"/>
        <v>1</v>
      </c>
    </row>
    <row r="15" spans="2:8" ht="25.5">
      <c r="B15" s="22" t="s">
        <v>16</v>
      </c>
      <c r="C15" s="32" t="s">
        <v>318</v>
      </c>
      <c r="D15" s="2"/>
      <c r="E15" s="1"/>
      <c r="G15" s="10" t="s">
        <v>5</v>
      </c>
      <c r="H15" s="11">
        <f t="shared" si="0"/>
        <v>1</v>
      </c>
    </row>
    <row r="16" spans="2:8" ht="25.5">
      <c r="B16" s="22" t="s">
        <v>17</v>
      </c>
      <c r="C16" s="32" t="s">
        <v>26</v>
      </c>
      <c r="D16" s="2"/>
      <c r="E16" s="1"/>
      <c r="G16" s="10" t="s">
        <v>4</v>
      </c>
      <c r="H16" s="11">
        <f t="shared" si="0"/>
        <v>1</v>
      </c>
    </row>
    <row r="17" spans="2:8" ht="12.75">
      <c r="B17" s="22" t="s">
        <v>18</v>
      </c>
      <c r="C17" s="32" t="s">
        <v>408</v>
      </c>
      <c r="D17" s="2"/>
      <c r="E17" s="1"/>
      <c r="G17" s="10" t="s">
        <v>5</v>
      </c>
      <c r="H17" s="11">
        <f t="shared" si="0"/>
        <v>1</v>
      </c>
    </row>
    <row r="18" spans="2:8" ht="12.75">
      <c r="B18" s="22" t="s">
        <v>19</v>
      </c>
      <c r="C18" s="32" t="s">
        <v>409</v>
      </c>
      <c r="D18" s="2"/>
      <c r="E18" s="1"/>
      <c r="G18" s="10" t="s">
        <v>5</v>
      </c>
      <c r="H18" s="11">
        <f t="shared" si="0"/>
        <v>1</v>
      </c>
    </row>
    <row r="19" spans="2:8" s="19" customFormat="1" ht="12.75">
      <c r="B19" s="22" t="s">
        <v>28</v>
      </c>
      <c r="C19" s="70" t="s">
        <v>322</v>
      </c>
      <c r="D19" s="18" t="s">
        <v>341</v>
      </c>
      <c r="E19" s="21" t="s">
        <v>2</v>
      </c>
      <c r="G19" s="10" t="s">
        <v>309</v>
      </c>
      <c r="H19" s="20">
        <f>SUM(H20:H25)/COUNTIF(G20:G25,"&lt;&gt;")</f>
        <v>1</v>
      </c>
    </row>
    <row r="20" spans="2:8" ht="25.5">
      <c r="B20" s="22" t="s">
        <v>301</v>
      </c>
      <c r="C20" s="32" t="s">
        <v>343</v>
      </c>
      <c r="D20" s="2"/>
      <c r="E20" s="1"/>
      <c r="G20" s="10" t="s">
        <v>4</v>
      </c>
      <c r="H20" s="11">
        <f t="shared" si="0"/>
        <v>1</v>
      </c>
    </row>
    <row r="21" spans="2:8" ht="25.5">
      <c r="B21" s="22" t="s">
        <v>302</v>
      </c>
      <c r="C21" s="32" t="s">
        <v>344</v>
      </c>
      <c r="D21" s="2"/>
      <c r="E21" s="1"/>
      <c r="G21" s="10" t="s">
        <v>5</v>
      </c>
      <c r="H21" s="11">
        <f t="shared" si="0"/>
        <v>1</v>
      </c>
    </row>
    <row r="22" spans="2:8" ht="25.5">
      <c r="B22" s="22" t="s">
        <v>303</v>
      </c>
      <c r="C22" s="32" t="s">
        <v>29</v>
      </c>
      <c r="D22" s="2"/>
      <c r="E22" s="1"/>
      <c r="G22" s="10" t="s">
        <v>4</v>
      </c>
      <c r="H22" s="11">
        <f t="shared" si="0"/>
        <v>1</v>
      </c>
    </row>
    <row r="23" spans="2:8" ht="12.75">
      <c r="B23" s="22" t="s">
        <v>304</v>
      </c>
      <c r="C23" s="32" t="s">
        <v>30</v>
      </c>
      <c r="D23" s="2"/>
      <c r="E23" s="1"/>
      <c r="G23" s="10" t="s">
        <v>4</v>
      </c>
      <c r="H23" s="11">
        <f t="shared" si="0"/>
        <v>1</v>
      </c>
    </row>
    <row r="24" spans="2:8" ht="25.5">
      <c r="B24" s="22" t="s">
        <v>305</v>
      </c>
      <c r="C24" s="32" t="s">
        <v>346</v>
      </c>
      <c r="D24" s="2"/>
      <c r="E24" s="1"/>
      <c r="G24" s="10" t="s">
        <v>4</v>
      </c>
      <c r="H24" s="11">
        <f t="shared" si="0"/>
        <v>1</v>
      </c>
    </row>
    <row r="25" spans="2:8" ht="25.5">
      <c r="B25" s="22" t="s">
        <v>306</v>
      </c>
      <c r="C25" s="32" t="s">
        <v>345</v>
      </c>
      <c r="D25" s="2"/>
      <c r="E25" s="1"/>
      <c r="G25" s="10" t="s">
        <v>4</v>
      </c>
      <c r="H25" s="11">
        <f t="shared" si="0"/>
        <v>1</v>
      </c>
    </row>
    <row r="27" spans="2:7" ht="23.25">
      <c r="B27" s="25" t="s">
        <v>12</v>
      </c>
      <c r="C27" s="30" t="s">
        <v>307</v>
      </c>
      <c r="D27" s="7"/>
      <c r="E27" s="8"/>
      <c r="G27" s="10"/>
    </row>
    <row r="28" ht="12.75"/>
    <row r="29" spans="2:8" ht="18.75">
      <c r="B29" s="26"/>
      <c r="C29" s="34" t="s">
        <v>48</v>
      </c>
      <c r="D29" s="15"/>
      <c r="E29" s="16"/>
      <c r="H29" s="67">
        <f>AVERAGE(H30,H47,H57,H64)</f>
        <v>1</v>
      </c>
    </row>
    <row r="30" spans="2:8" s="19" customFormat="1" ht="12.75">
      <c r="B30" s="22" t="s">
        <v>31</v>
      </c>
      <c r="C30" s="70" t="s">
        <v>353</v>
      </c>
      <c r="D30" s="18" t="s">
        <v>341</v>
      </c>
      <c r="E30" s="21" t="s">
        <v>2</v>
      </c>
      <c r="G30" s="10" t="s">
        <v>309</v>
      </c>
      <c r="H30" s="20">
        <f>SUM(H31:H46)/COUNTIF(G31:G46,"&lt;&gt;")</f>
        <v>1</v>
      </c>
    </row>
    <row r="31" spans="2:8" ht="38.25">
      <c r="B31" s="22" t="s">
        <v>32</v>
      </c>
      <c r="C31" s="32" t="s">
        <v>401</v>
      </c>
      <c r="D31" s="2"/>
      <c r="E31" s="1"/>
      <c r="G31" s="10" t="s">
        <v>5</v>
      </c>
      <c r="H31" s="11">
        <f aca="true" t="shared" si="1" ref="H31:H67">IF(OR(D31=G31,D31=""),1,0)</f>
        <v>1</v>
      </c>
    </row>
    <row r="32" spans="2:8" ht="25.5">
      <c r="B32" s="22" t="s">
        <v>33</v>
      </c>
      <c r="C32" s="32" t="s">
        <v>49</v>
      </c>
      <c r="D32" s="2"/>
      <c r="E32" s="1"/>
      <c r="G32" s="10" t="s">
        <v>5</v>
      </c>
      <c r="H32" s="11">
        <f t="shared" si="1"/>
        <v>1</v>
      </c>
    </row>
    <row r="33" spans="2:8" ht="38.25">
      <c r="B33" s="22" t="s">
        <v>34</v>
      </c>
      <c r="C33" s="32" t="s">
        <v>347</v>
      </c>
      <c r="D33" s="2"/>
      <c r="E33" s="1"/>
      <c r="G33" s="10" t="s">
        <v>5</v>
      </c>
      <c r="H33" s="11">
        <f t="shared" si="1"/>
        <v>1</v>
      </c>
    </row>
    <row r="34" spans="2:8" ht="38.25">
      <c r="B34" s="22" t="s">
        <v>35</v>
      </c>
      <c r="C34" s="28" t="s">
        <v>351</v>
      </c>
      <c r="D34" s="2"/>
      <c r="E34" s="1"/>
      <c r="G34" s="10" t="s">
        <v>5</v>
      </c>
      <c r="H34" s="11">
        <f t="shared" si="1"/>
        <v>1</v>
      </c>
    </row>
    <row r="35" spans="2:8" ht="38.25">
      <c r="B35" s="22" t="s">
        <v>36</v>
      </c>
      <c r="C35" s="32" t="s">
        <v>350</v>
      </c>
      <c r="D35" s="2"/>
      <c r="E35" s="1"/>
      <c r="G35" s="10" t="s">
        <v>5</v>
      </c>
      <c r="H35" s="11">
        <f t="shared" si="1"/>
        <v>1</v>
      </c>
    </row>
    <row r="36" spans="2:8" ht="38.25">
      <c r="B36" s="22" t="s">
        <v>37</v>
      </c>
      <c r="C36" s="32" t="s">
        <v>411</v>
      </c>
      <c r="D36" s="2"/>
      <c r="E36" s="1"/>
      <c r="G36" s="10" t="s">
        <v>5</v>
      </c>
      <c r="H36" s="11">
        <f t="shared" si="1"/>
        <v>1</v>
      </c>
    </row>
    <row r="37" spans="2:8" ht="25.5">
      <c r="B37" s="22" t="s">
        <v>38</v>
      </c>
      <c r="C37" s="72" t="s">
        <v>323</v>
      </c>
      <c r="D37" s="2"/>
      <c r="E37" s="1"/>
      <c r="G37" s="10" t="s">
        <v>5</v>
      </c>
      <c r="H37" s="11">
        <f t="shared" si="1"/>
        <v>1</v>
      </c>
    </row>
    <row r="38" spans="2:8" ht="38.25">
      <c r="B38" s="22" t="s">
        <v>39</v>
      </c>
      <c r="C38" s="32" t="s">
        <v>412</v>
      </c>
      <c r="D38" s="2"/>
      <c r="E38" s="1"/>
      <c r="G38" s="10" t="s">
        <v>5</v>
      </c>
      <c r="H38" s="11">
        <f t="shared" si="1"/>
        <v>1</v>
      </c>
    </row>
    <row r="39" spans="2:8" ht="25.5">
      <c r="B39" s="22" t="s">
        <v>40</v>
      </c>
      <c r="C39" s="32" t="s">
        <v>50</v>
      </c>
      <c r="D39" s="2"/>
      <c r="E39" s="1"/>
      <c r="G39" s="10" t="s">
        <v>5</v>
      </c>
      <c r="H39" s="11">
        <f t="shared" si="1"/>
        <v>1</v>
      </c>
    </row>
    <row r="40" spans="2:8" ht="25.5">
      <c r="B40" s="22" t="s">
        <v>41</v>
      </c>
      <c r="C40" s="32" t="s">
        <v>413</v>
      </c>
      <c r="D40" s="2"/>
      <c r="E40" s="1"/>
      <c r="G40" s="10" t="s">
        <v>5</v>
      </c>
      <c r="H40" s="11">
        <f t="shared" si="1"/>
        <v>1</v>
      </c>
    </row>
    <row r="41" spans="2:8" ht="38.25">
      <c r="B41" s="22" t="s">
        <v>42</v>
      </c>
      <c r="C41" s="32" t="s">
        <v>348</v>
      </c>
      <c r="D41" s="2"/>
      <c r="E41" s="71"/>
      <c r="G41" s="10" t="s">
        <v>5</v>
      </c>
      <c r="H41" s="11">
        <f t="shared" si="1"/>
        <v>1</v>
      </c>
    </row>
    <row r="42" spans="2:8" ht="25.5">
      <c r="B42" s="22" t="s">
        <v>43</v>
      </c>
      <c r="C42" s="32" t="s">
        <v>402</v>
      </c>
      <c r="D42" s="2"/>
      <c r="E42" s="1"/>
      <c r="G42" s="10" t="s">
        <v>5</v>
      </c>
      <c r="H42" s="11">
        <f t="shared" si="1"/>
        <v>1</v>
      </c>
    </row>
    <row r="43" spans="2:8" ht="38.25">
      <c r="B43" s="22" t="s">
        <v>44</v>
      </c>
      <c r="C43" s="32" t="s">
        <v>403</v>
      </c>
      <c r="D43" s="2"/>
      <c r="E43" s="1"/>
      <c r="G43" s="10" t="s">
        <v>5</v>
      </c>
      <c r="H43" s="11">
        <f t="shared" si="1"/>
        <v>1</v>
      </c>
    </row>
    <row r="44" spans="2:8" ht="38.25">
      <c r="B44" s="22" t="s">
        <v>45</v>
      </c>
      <c r="C44" s="32" t="s">
        <v>349</v>
      </c>
      <c r="D44" s="2"/>
      <c r="E44" s="1"/>
      <c r="G44" s="10" t="s">
        <v>5</v>
      </c>
      <c r="H44" s="11">
        <f t="shared" si="1"/>
        <v>1</v>
      </c>
    </row>
    <row r="45" spans="2:8" ht="38.25">
      <c r="B45" s="22" t="s">
        <v>46</v>
      </c>
      <c r="C45" s="32" t="s">
        <v>414</v>
      </c>
      <c r="D45" s="2"/>
      <c r="E45" s="1"/>
      <c r="G45" s="10" t="s">
        <v>5</v>
      </c>
      <c r="H45" s="11">
        <f t="shared" si="1"/>
        <v>1</v>
      </c>
    </row>
    <row r="46" spans="2:8" ht="38.25">
      <c r="B46" s="22" t="s">
        <v>47</v>
      </c>
      <c r="C46" s="32" t="s">
        <v>415</v>
      </c>
      <c r="D46" s="2"/>
      <c r="E46" s="1"/>
      <c r="G46" s="10" t="s">
        <v>5</v>
      </c>
      <c r="H46" s="11">
        <f t="shared" si="1"/>
        <v>1</v>
      </c>
    </row>
    <row r="47" spans="2:8" s="19" customFormat="1" ht="12.75">
      <c r="B47" s="22" t="s">
        <v>51</v>
      </c>
      <c r="C47" s="70" t="s">
        <v>352</v>
      </c>
      <c r="D47" s="18" t="s">
        <v>341</v>
      </c>
      <c r="E47" s="21" t="s">
        <v>2</v>
      </c>
      <c r="G47" s="10" t="s">
        <v>309</v>
      </c>
      <c r="H47" s="20">
        <f>SUM(H48:H56)/COUNTIF(G48:G56,"&lt;&gt;")</f>
        <v>1</v>
      </c>
    </row>
    <row r="48" spans="2:8" ht="38.25">
      <c r="B48" s="22" t="s">
        <v>52</v>
      </c>
      <c r="C48" s="28" t="s">
        <v>324</v>
      </c>
      <c r="D48" s="2"/>
      <c r="E48" s="73"/>
      <c r="G48" s="10" t="s">
        <v>5</v>
      </c>
      <c r="H48" s="11">
        <f t="shared" si="1"/>
        <v>1</v>
      </c>
    </row>
    <row r="49" spans="2:8" ht="25.5">
      <c r="B49" s="22" t="s">
        <v>53</v>
      </c>
      <c r="C49" s="32" t="s">
        <v>354</v>
      </c>
      <c r="D49" s="2"/>
      <c r="E49" s="1"/>
      <c r="G49" s="10" t="s">
        <v>5</v>
      </c>
      <c r="H49" s="11">
        <f t="shared" si="1"/>
        <v>1</v>
      </c>
    </row>
    <row r="50" spans="2:8" ht="25.5">
      <c r="B50" s="22" t="s">
        <v>54</v>
      </c>
      <c r="C50" s="32" t="s">
        <v>355</v>
      </c>
      <c r="D50" s="2"/>
      <c r="E50" s="71"/>
      <c r="G50" s="10" t="s">
        <v>5</v>
      </c>
      <c r="H50" s="11">
        <f t="shared" si="1"/>
        <v>1</v>
      </c>
    </row>
    <row r="51" spans="2:8" ht="38.25">
      <c r="B51" s="22" t="s">
        <v>55</v>
      </c>
      <c r="C51" s="32" t="s">
        <v>416</v>
      </c>
      <c r="D51" s="2"/>
      <c r="E51" s="1"/>
      <c r="G51" s="10" t="s">
        <v>5</v>
      </c>
      <c r="H51" s="11">
        <f t="shared" si="1"/>
        <v>1</v>
      </c>
    </row>
    <row r="52" spans="2:8" ht="25.5">
      <c r="B52" s="22" t="s">
        <v>56</v>
      </c>
      <c r="C52" s="32" t="s">
        <v>61</v>
      </c>
      <c r="D52" s="2"/>
      <c r="E52" s="1"/>
      <c r="G52" s="10" t="s">
        <v>5</v>
      </c>
      <c r="H52" s="11">
        <f t="shared" si="1"/>
        <v>1</v>
      </c>
    </row>
    <row r="53" spans="2:8" ht="25.5">
      <c r="B53" s="22" t="s">
        <v>57</v>
      </c>
      <c r="C53" s="32" t="s">
        <v>62</v>
      </c>
      <c r="D53" s="2"/>
      <c r="E53" s="1"/>
      <c r="G53" s="10" t="s">
        <v>5</v>
      </c>
      <c r="H53" s="11">
        <f t="shared" si="1"/>
        <v>1</v>
      </c>
    </row>
    <row r="54" spans="2:8" ht="25.5">
      <c r="B54" s="22" t="s">
        <v>58</v>
      </c>
      <c r="C54" s="32" t="s">
        <v>63</v>
      </c>
      <c r="D54" s="2"/>
      <c r="E54" s="1"/>
      <c r="G54" s="10" t="s">
        <v>5</v>
      </c>
      <c r="H54" s="11">
        <f t="shared" si="1"/>
        <v>1</v>
      </c>
    </row>
    <row r="55" spans="2:8" ht="25.5">
      <c r="B55" s="22" t="s">
        <v>59</v>
      </c>
      <c r="C55" s="32" t="s">
        <v>64</v>
      </c>
      <c r="D55" s="2"/>
      <c r="E55" s="1"/>
      <c r="G55" s="10" t="s">
        <v>5</v>
      </c>
      <c r="H55" s="11">
        <f t="shared" si="1"/>
        <v>1</v>
      </c>
    </row>
    <row r="56" spans="2:8" ht="25.5">
      <c r="B56" s="22" t="s">
        <v>60</v>
      </c>
      <c r="C56" s="32" t="s">
        <v>65</v>
      </c>
      <c r="D56" s="2"/>
      <c r="E56" s="1"/>
      <c r="G56" s="10" t="s">
        <v>5</v>
      </c>
      <c r="H56" s="11">
        <f t="shared" si="1"/>
        <v>1</v>
      </c>
    </row>
    <row r="57" spans="2:8" s="19" customFormat="1" ht="12.75">
      <c r="B57" s="22" t="s">
        <v>66</v>
      </c>
      <c r="C57" s="31" t="s">
        <v>77</v>
      </c>
      <c r="D57" s="18" t="s">
        <v>341</v>
      </c>
      <c r="E57" s="21" t="s">
        <v>2</v>
      </c>
      <c r="G57" s="10" t="s">
        <v>309</v>
      </c>
      <c r="H57" s="20">
        <f>SUM(H58:H63)/COUNTIF(G58:G63,"&lt;&gt;")</f>
        <v>1</v>
      </c>
    </row>
    <row r="58" spans="2:8" ht="25.5">
      <c r="B58" s="22" t="s">
        <v>67</v>
      </c>
      <c r="C58" s="32" t="s">
        <v>78</v>
      </c>
      <c r="D58" s="2"/>
      <c r="E58" s="1"/>
      <c r="G58" s="10" t="s">
        <v>5</v>
      </c>
      <c r="H58" s="11">
        <f t="shared" si="1"/>
        <v>1</v>
      </c>
    </row>
    <row r="59" spans="2:8" ht="25.5">
      <c r="B59" s="22" t="s">
        <v>68</v>
      </c>
      <c r="C59" s="32" t="s">
        <v>79</v>
      </c>
      <c r="D59" s="2"/>
      <c r="E59" s="1"/>
      <c r="G59" s="10" t="s">
        <v>5</v>
      </c>
      <c r="H59" s="11">
        <f t="shared" si="1"/>
        <v>1</v>
      </c>
    </row>
    <row r="60" spans="2:8" ht="38.25">
      <c r="B60" s="22" t="s">
        <v>73</v>
      </c>
      <c r="C60" s="32" t="s">
        <v>356</v>
      </c>
      <c r="D60" s="2"/>
      <c r="E60" s="1"/>
      <c r="G60" s="10" t="s">
        <v>5</v>
      </c>
      <c r="H60" s="11">
        <f t="shared" si="1"/>
        <v>1</v>
      </c>
    </row>
    <row r="61" spans="2:8" ht="25.5">
      <c r="B61" s="22" t="s">
        <v>74</v>
      </c>
      <c r="C61" s="32" t="s">
        <v>80</v>
      </c>
      <c r="D61" s="2"/>
      <c r="E61" s="1"/>
      <c r="G61" s="10" t="s">
        <v>5</v>
      </c>
      <c r="H61" s="11">
        <f t="shared" si="1"/>
        <v>1</v>
      </c>
    </row>
    <row r="62" spans="2:8" ht="38.25">
      <c r="B62" s="22" t="s">
        <v>75</v>
      </c>
      <c r="C62" s="32" t="s">
        <v>81</v>
      </c>
      <c r="D62" s="2"/>
      <c r="E62" s="1"/>
      <c r="G62" s="10" t="s">
        <v>5</v>
      </c>
      <c r="H62" s="11">
        <f t="shared" si="1"/>
        <v>1</v>
      </c>
    </row>
    <row r="63" spans="2:8" ht="25.5">
      <c r="B63" s="22" t="s">
        <v>76</v>
      </c>
      <c r="C63" s="28" t="s">
        <v>325</v>
      </c>
      <c r="D63" s="2"/>
      <c r="E63" s="1"/>
      <c r="G63" s="10" t="s">
        <v>5</v>
      </c>
      <c r="H63" s="11">
        <f t="shared" si="1"/>
        <v>1</v>
      </c>
    </row>
    <row r="64" spans="2:8" s="19" customFormat="1" ht="12.75">
      <c r="B64" s="22" t="s">
        <v>69</v>
      </c>
      <c r="C64" s="31" t="s">
        <v>82</v>
      </c>
      <c r="D64" s="18" t="s">
        <v>341</v>
      </c>
      <c r="E64" s="21" t="s">
        <v>2</v>
      </c>
      <c r="G64" s="10" t="s">
        <v>309</v>
      </c>
      <c r="H64" s="20">
        <f>SUM(H65:H67)/COUNTIF(G65:G67,"&lt;&gt;")</f>
        <v>1</v>
      </c>
    </row>
    <row r="65" spans="2:8" ht="25.5">
      <c r="B65" s="22" t="s">
        <v>70</v>
      </c>
      <c r="C65" s="28" t="s">
        <v>326</v>
      </c>
      <c r="D65" s="2"/>
      <c r="E65" s="73"/>
      <c r="G65" s="10" t="s">
        <v>5</v>
      </c>
      <c r="H65" s="11">
        <f t="shared" si="1"/>
        <v>1</v>
      </c>
    </row>
    <row r="66" spans="2:8" ht="25.5">
      <c r="B66" s="22" t="s">
        <v>71</v>
      </c>
      <c r="C66" s="28" t="s">
        <v>327</v>
      </c>
      <c r="D66" s="2"/>
      <c r="E66" s="73"/>
      <c r="G66" s="10" t="s">
        <v>5</v>
      </c>
      <c r="H66" s="11">
        <f t="shared" si="1"/>
        <v>1</v>
      </c>
    </row>
    <row r="67" spans="2:8" ht="25.5">
      <c r="B67" s="22" t="s">
        <v>72</v>
      </c>
      <c r="C67" s="28" t="s">
        <v>357</v>
      </c>
      <c r="D67" s="2"/>
      <c r="E67" s="73"/>
      <c r="G67" s="10" t="s">
        <v>5</v>
      </c>
      <c r="H67" s="11">
        <f t="shared" si="1"/>
        <v>1</v>
      </c>
    </row>
    <row r="69" spans="2:8" ht="18.75">
      <c r="B69" s="26"/>
      <c r="C69" s="34" t="s">
        <v>96</v>
      </c>
      <c r="D69" s="15"/>
      <c r="E69" s="16"/>
      <c r="H69" s="67">
        <f>AVERAGE(H70,H79)</f>
        <v>1</v>
      </c>
    </row>
    <row r="70" spans="2:8" s="19" customFormat="1" ht="12.75">
      <c r="B70" s="22" t="s">
        <v>83</v>
      </c>
      <c r="C70" s="31" t="s">
        <v>97</v>
      </c>
      <c r="D70" s="18" t="s">
        <v>341</v>
      </c>
      <c r="E70" s="21" t="s">
        <v>2</v>
      </c>
      <c r="G70" s="10" t="s">
        <v>309</v>
      </c>
      <c r="H70" s="20">
        <f>SUM(H71:H78)/COUNTIF(G71:G78,"&lt;&gt;")</f>
        <v>1</v>
      </c>
    </row>
    <row r="71" spans="2:8" ht="25.5">
      <c r="B71" s="22" t="s">
        <v>84</v>
      </c>
      <c r="C71" s="32" t="s">
        <v>98</v>
      </c>
      <c r="D71" s="2"/>
      <c r="E71" s="1"/>
      <c r="G71" s="10" t="s">
        <v>5</v>
      </c>
      <c r="H71" s="11">
        <f aca="true" t="shared" si="2" ref="H71:H78">IF(OR(D71=G71,D71=""),1,0)</f>
        <v>1</v>
      </c>
    </row>
    <row r="72" spans="2:8" ht="25.5">
      <c r="B72" s="22" t="s">
        <v>85</v>
      </c>
      <c r="C72" s="32" t="s">
        <v>99</v>
      </c>
      <c r="D72" s="2"/>
      <c r="E72" s="1"/>
      <c r="G72" s="10" t="s">
        <v>5</v>
      </c>
      <c r="H72" s="11">
        <f t="shared" si="2"/>
        <v>1</v>
      </c>
    </row>
    <row r="73" spans="2:8" ht="12.75">
      <c r="B73" s="22" t="s">
        <v>86</v>
      </c>
      <c r="C73" s="32" t="s">
        <v>100</v>
      </c>
      <c r="D73" s="2"/>
      <c r="E73" s="1"/>
      <c r="G73" s="10" t="s">
        <v>5</v>
      </c>
      <c r="H73" s="11">
        <f t="shared" si="2"/>
        <v>1</v>
      </c>
    </row>
    <row r="74" spans="2:8" ht="38.25">
      <c r="B74" s="22" t="s">
        <v>87</v>
      </c>
      <c r="C74" s="32" t="s">
        <v>101</v>
      </c>
      <c r="D74" s="2"/>
      <c r="E74" s="1"/>
      <c r="G74" s="10" t="s">
        <v>5</v>
      </c>
      <c r="H74" s="11">
        <f t="shared" si="2"/>
        <v>1</v>
      </c>
    </row>
    <row r="75" spans="2:8" ht="25.5">
      <c r="B75" s="22" t="s">
        <v>88</v>
      </c>
      <c r="C75" s="32" t="s">
        <v>102</v>
      </c>
      <c r="D75" s="2"/>
      <c r="E75" s="1"/>
      <c r="G75" s="10" t="s">
        <v>5</v>
      </c>
      <c r="H75" s="11">
        <f t="shared" si="2"/>
        <v>1</v>
      </c>
    </row>
    <row r="76" spans="2:8" ht="38.25">
      <c r="B76" s="22" t="s">
        <v>89</v>
      </c>
      <c r="C76" s="32" t="s">
        <v>103</v>
      </c>
      <c r="D76" s="2"/>
      <c r="E76" s="1"/>
      <c r="G76" s="10" t="s">
        <v>5</v>
      </c>
      <c r="H76" s="11">
        <f t="shared" si="2"/>
        <v>1</v>
      </c>
    </row>
    <row r="77" spans="2:8" ht="25.5">
      <c r="B77" s="22" t="s">
        <v>90</v>
      </c>
      <c r="C77" s="32" t="s">
        <v>310</v>
      </c>
      <c r="D77" s="2"/>
      <c r="E77" s="1"/>
      <c r="G77" s="10" t="s">
        <v>5</v>
      </c>
      <c r="H77" s="11">
        <f t="shared" si="2"/>
        <v>1</v>
      </c>
    </row>
    <row r="78" spans="2:8" ht="38.25">
      <c r="B78" s="22" t="s">
        <v>91</v>
      </c>
      <c r="C78" s="32" t="s">
        <v>358</v>
      </c>
      <c r="D78" s="2"/>
      <c r="E78" s="1"/>
      <c r="G78" s="10" t="s">
        <v>5</v>
      </c>
      <c r="H78" s="11">
        <f t="shared" si="2"/>
        <v>1</v>
      </c>
    </row>
    <row r="79" spans="2:8" s="19" customFormat="1" ht="12.75">
      <c r="B79" s="22" t="s">
        <v>92</v>
      </c>
      <c r="C79" s="70" t="s">
        <v>104</v>
      </c>
      <c r="D79" s="18" t="s">
        <v>341</v>
      </c>
      <c r="E79" s="21" t="s">
        <v>2</v>
      </c>
      <c r="G79" s="10" t="s">
        <v>309</v>
      </c>
      <c r="H79" s="20">
        <f>SUM(H80:H82)/COUNTIF(G80:G82,"&lt;&gt;")</f>
        <v>1</v>
      </c>
    </row>
    <row r="80" spans="2:8" ht="25.5">
      <c r="B80" s="22" t="s">
        <v>93</v>
      </c>
      <c r="C80" s="32" t="s">
        <v>105</v>
      </c>
      <c r="D80" s="2"/>
      <c r="E80" s="1"/>
      <c r="G80" s="10" t="s">
        <v>5</v>
      </c>
      <c r="H80" s="11">
        <f>IF(OR(D80=G80,D80=""),1,0)</f>
        <v>1</v>
      </c>
    </row>
    <row r="81" spans="2:8" ht="25.5">
      <c r="B81" s="22" t="s">
        <v>94</v>
      </c>
      <c r="C81" s="32" t="s">
        <v>106</v>
      </c>
      <c r="D81" s="2"/>
      <c r="E81" s="1"/>
      <c r="G81" s="10" t="s">
        <v>5</v>
      </c>
      <c r="H81" s="11">
        <f>IF(OR(D81=G81,D81=""),1,0)</f>
        <v>1</v>
      </c>
    </row>
    <row r="82" spans="2:8" ht="25.5">
      <c r="B82" s="22" t="s">
        <v>95</v>
      </c>
      <c r="C82" s="32" t="s">
        <v>107</v>
      </c>
      <c r="D82" s="2"/>
      <c r="E82" s="1"/>
      <c r="G82" s="10" t="s">
        <v>5</v>
      </c>
      <c r="H82" s="11">
        <f>IF(OR(D82=G82,D82=""),1,0)</f>
        <v>1</v>
      </c>
    </row>
    <row r="84" spans="2:7" ht="23.25">
      <c r="B84" s="25" t="s">
        <v>108</v>
      </c>
      <c r="C84" s="30" t="s">
        <v>109</v>
      </c>
      <c r="D84" s="7"/>
      <c r="E84" s="8"/>
      <c r="G84" s="10"/>
    </row>
    <row r="85" ht="12.75"/>
    <row r="86" spans="2:8" ht="18.75">
      <c r="B86" s="26"/>
      <c r="C86" s="34" t="s">
        <v>119</v>
      </c>
      <c r="D86" s="15"/>
      <c r="E86" s="16"/>
      <c r="H86" s="67">
        <f>AVERAGE(H87,H97,H106)</f>
        <v>1</v>
      </c>
    </row>
    <row r="87" spans="2:8" s="19" customFormat="1" ht="12.75">
      <c r="B87" s="22" t="s">
        <v>13</v>
      </c>
      <c r="C87" s="31" t="s">
        <v>120</v>
      </c>
      <c r="D87" s="18" t="s">
        <v>341</v>
      </c>
      <c r="E87" s="21" t="s">
        <v>2</v>
      </c>
      <c r="G87" s="10" t="s">
        <v>309</v>
      </c>
      <c r="H87" s="20">
        <f>SUM(H88:H96)/COUNTIF(G88:G96,"&lt;&gt;")</f>
        <v>1</v>
      </c>
    </row>
    <row r="88" spans="2:8" ht="38.25">
      <c r="B88" s="22" t="s">
        <v>110</v>
      </c>
      <c r="C88" s="28" t="s">
        <v>328</v>
      </c>
      <c r="D88" s="2"/>
      <c r="E88" s="1"/>
      <c r="G88" s="10" t="s">
        <v>5</v>
      </c>
      <c r="H88" s="11">
        <f aca="true" t="shared" si="3" ref="H88:H96">IF(OR(D88=G88,D88=""),1,0)</f>
        <v>1</v>
      </c>
    </row>
    <row r="89" spans="2:8" ht="25.5">
      <c r="B89" s="22" t="s">
        <v>111</v>
      </c>
      <c r="C89" s="28" t="s">
        <v>329</v>
      </c>
      <c r="D89" s="2"/>
      <c r="E89" s="1"/>
      <c r="G89" s="10" t="s">
        <v>5</v>
      </c>
      <c r="H89" s="11">
        <f t="shared" si="3"/>
        <v>1</v>
      </c>
    </row>
    <row r="90" spans="2:8" ht="25.5">
      <c r="B90" s="22" t="s">
        <v>112</v>
      </c>
      <c r="C90" s="28" t="s">
        <v>330</v>
      </c>
      <c r="D90" s="2"/>
      <c r="E90" s="1"/>
      <c r="G90" s="10" t="s">
        <v>5</v>
      </c>
      <c r="H90" s="11">
        <f t="shared" si="3"/>
        <v>1</v>
      </c>
    </row>
    <row r="91" spans="2:8" ht="25.5">
      <c r="B91" s="22" t="s">
        <v>113</v>
      </c>
      <c r="C91" s="32" t="s">
        <v>121</v>
      </c>
      <c r="D91" s="2"/>
      <c r="E91" s="1"/>
      <c r="G91" s="10" t="s">
        <v>5</v>
      </c>
      <c r="H91" s="11">
        <f t="shared" si="3"/>
        <v>1</v>
      </c>
    </row>
    <row r="92" spans="2:8" ht="25.5">
      <c r="B92" s="22" t="s">
        <v>114</v>
      </c>
      <c r="C92" s="32" t="s">
        <v>404</v>
      </c>
      <c r="D92" s="2"/>
      <c r="E92" s="1"/>
      <c r="G92" s="10" t="s">
        <v>5</v>
      </c>
      <c r="H92" s="11">
        <f t="shared" si="3"/>
        <v>1</v>
      </c>
    </row>
    <row r="93" spans="2:8" ht="25.5">
      <c r="B93" s="22" t="s">
        <v>115</v>
      </c>
      <c r="C93" s="32" t="s">
        <v>359</v>
      </c>
      <c r="D93" s="2"/>
      <c r="E93" s="1"/>
      <c r="G93" s="10" t="s">
        <v>5</v>
      </c>
      <c r="H93" s="11">
        <f t="shared" si="3"/>
        <v>1</v>
      </c>
    </row>
    <row r="94" spans="2:8" ht="15">
      <c r="B94" s="22" t="s">
        <v>116</v>
      </c>
      <c r="C94" s="32" t="s">
        <v>311</v>
      </c>
      <c r="D94" s="2"/>
      <c r="E94" s="71"/>
      <c r="G94" s="10" t="s">
        <v>5</v>
      </c>
      <c r="H94" s="11">
        <f t="shared" si="3"/>
        <v>1</v>
      </c>
    </row>
    <row r="95" spans="2:8" ht="25.5">
      <c r="B95" s="22" t="s">
        <v>117</v>
      </c>
      <c r="C95" s="28" t="s">
        <v>331</v>
      </c>
      <c r="D95" s="2"/>
      <c r="E95" s="71"/>
      <c r="G95" s="10" t="s">
        <v>5</v>
      </c>
      <c r="H95" s="11">
        <f t="shared" si="3"/>
        <v>1</v>
      </c>
    </row>
    <row r="96" spans="2:8" ht="38.25">
      <c r="B96" s="22" t="s">
        <v>118</v>
      </c>
      <c r="C96" s="32" t="s">
        <v>122</v>
      </c>
      <c r="D96" s="2"/>
      <c r="E96" s="1"/>
      <c r="G96" s="10" t="s">
        <v>5</v>
      </c>
      <c r="H96" s="11">
        <f t="shared" si="3"/>
        <v>1</v>
      </c>
    </row>
    <row r="97" spans="2:8" s="19" customFormat="1" ht="12.75">
      <c r="B97" s="22" t="s">
        <v>130</v>
      </c>
      <c r="C97" s="31" t="s">
        <v>123</v>
      </c>
      <c r="D97" s="18" t="s">
        <v>341</v>
      </c>
      <c r="E97" s="21" t="s">
        <v>2</v>
      </c>
      <c r="G97" s="10" t="s">
        <v>309</v>
      </c>
      <c r="H97" s="20">
        <f>SUM(H98:H105)/COUNTIF(G98:G105,"&lt;&gt;")</f>
        <v>1</v>
      </c>
    </row>
    <row r="98" spans="2:8" ht="25.5">
      <c r="B98" s="22" t="s">
        <v>131</v>
      </c>
      <c r="C98" s="32" t="s">
        <v>124</v>
      </c>
      <c r="D98" s="2"/>
      <c r="E98" s="1"/>
      <c r="G98" s="10" t="s">
        <v>5</v>
      </c>
      <c r="H98" s="11">
        <f aca="true" t="shared" si="4" ref="H98:H105">IF(OR(D98=G98,D98=""),1,0)</f>
        <v>1</v>
      </c>
    </row>
    <row r="99" spans="2:8" ht="25.5">
      <c r="B99" s="22" t="s">
        <v>132</v>
      </c>
      <c r="C99" s="72" t="s">
        <v>125</v>
      </c>
      <c r="D99" s="2"/>
      <c r="E99" s="1"/>
      <c r="G99" s="10" t="s">
        <v>5</v>
      </c>
      <c r="H99" s="11">
        <f t="shared" si="4"/>
        <v>1</v>
      </c>
    </row>
    <row r="100" spans="2:8" ht="25.5">
      <c r="B100" s="22" t="s">
        <v>133</v>
      </c>
      <c r="C100" s="32" t="s">
        <v>126</v>
      </c>
      <c r="D100" s="2"/>
      <c r="E100" s="1"/>
      <c r="G100" s="10" t="s">
        <v>5</v>
      </c>
      <c r="H100" s="11">
        <f t="shared" si="4"/>
        <v>1</v>
      </c>
    </row>
    <row r="101" spans="2:8" ht="25.5">
      <c r="B101" s="22" t="s">
        <v>134</v>
      </c>
      <c r="C101" s="28" t="s">
        <v>332</v>
      </c>
      <c r="D101" s="2"/>
      <c r="E101" s="1"/>
      <c r="G101" s="10" t="s">
        <v>5</v>
      </c>
      <c r="H101" s="11">
        <f t="shared" si="4"/>
        <v>1</v>
      </c>
    </row>
    <row r="102" spans="2:8" ht="25.5">
      <c r="B102" s="22" t="s">
        <v>135</v>
      </c>
      <c r="C102" s="32" t="s">
        <v>127</v>
      </c>
      <c r="D102" s="2"/>
      <c r="E102" s="1"/>
      <c r="G102" s="10" t="s">
        <v>5</v>
      </c>
      <c r="H102" s="11">
        <f t="shared" si="4"/>
        <v>1</v>
      </c>
    </row>
    <row r="103" spans="2:8" ht="25.5">
      <c r="B103" s="22" t="s">
        <v>136</v>
      </c>
      <c r="C103" s="32" t="s">
        <v>128</v>
      </c>
      <c r="D103" s="2"/>
      <c r="E103" s="1"/>
      <c r="G103" s="10" t="s">
        <v>5</v>
      </c>
      <c r="H103" s="11">
        <f t="shared" si="4"/>
        <v>1</v>
      </c>
    </row>
    <row r="104" spans="2:8" ht="25.5">
      <c r="B104" s="22" t="s">
        <v>137</v>
      </c>
      <c r="C104" s="32" t="s">
        <v>129</v>
      </c>
      <c r="D104" s="2"/>
      <c r="E104" s="1"/>
      <c r="G104" s="10" t="s">
        <v>5</v>
      </c>
      <c r="H104" s="11">
        <f t="shared" si="4"/>
        <v>1</v>
      </c>
    </row>
    <row r="105" spans="2:8" ht="25.5">
      <c r="B105" s="22" t="s">
        <v>138</v>
      </c>
      <c r="C105" s="32" t="s">
        <v>333</v>
      </c>
      <c r="D105" s="2"/>
      <c r="E105" s="1"/>
      <c r="G105" s="10" t="s">
        <v>5</v>
      </c>
      <c r="H105" s="11">
        <f t="shared" si="4"/>
        <v>1</v>
      </c>
    </row>
    <row r="106" spans="2:8" s="19" customFormat="1" ht="12.75">
      <c r="B106" s="22" t="s">
        <v>139</v>
      </c>
      <c r="C106" s="31" t="s">
        <v>143</v>
      </c>
      <c r="D106" s="18" t="s">
        <v>341</v>
      </c>
      <c r="E106" s="21" t="s">
        <v>2</v>
      </c>
      <c r="G106" s="10" t="s">
        <v>309</v>
      </c>
      <c r="H106" s="20">
        <f>SUM(H107:H109)/COUNTIF(G107:G109,"&lt;&gt;")</f>
        <v>1</v>
      </c>
    </row>
    <row r="107" spans="2:8" ht="25.5">
      <c r="B107" s="22" t="s">
        <v>140</v>
      </c>
      <c r="C107" s="28" t="s">
        <v>360</v>
      </c>
      <c r="D107" s="2"/>
      <c r="E107" s="73"/>
      <c r="G107" s="10" t="s">
        <v>5</v>
      </c>
      <c r="H107" s="11">
        <f>IF(OR(D107=G107,D107=""),1,0)</f>
        <v>1</v>
      </c>
    </row>
    <row r="108" spans="2:8" ht="38.25">
      <c r="B108" s="22" t="s">
        <v>141</v>
      </c>
      <c r="C108" s="32" t="s">
        <v>144</v>
      </c>
      <c r="D108" s="2"/>
      <c r="E108" s="1"/>
      <c r="G108" s="10" t="s">
        <v>5</v>
      </c>
      <c r="H108" s="11">
        <f>IF(OR(D108=G108,D108=""),1,0)</f>
        <v>1</v>
      </c>
    </row>
    <row r="109" spans="2:8" ht="38.25">
      <c r="B109" s="22" t="s">
        <v>142</v>
      </c>
      <c r="C109" s="32" t="s">
        <v>361</v>
      </c>
      <c r="D109" s="2"/>
      <c r="E109" s="1"/>
      <c r="G109" s="10" t="s">
        <v>5</v>
      </c>
      <c r="H109" s="11">
        <f>IF(OR(D109=G109,D109=""),1,0)</f>
        <v>1</v>
      </c>
    </row>
    <row r="111" spans="2:8" ht="18.75">
      <c r="B111" s="26"/>
      <c r="C111" s="34" t="s">
        <v>159</v>
      </c>
      <c r="D111" s="15"/>
      <c r="E111" s="16"/>
      <c r="H111" s="67">
        <f>AVERAGE(H112,H126,H135)</f>
        <v>1</v>
      </c>
    </row>
    <row r="112" spans="2:8" s="19" customFormat="1" ht="12.75">
      <c r="B112" s="22" t="s">
        <v>145</v>
      </c>
      <c r="C112" s="31" t="s">
        <v>160</v>
      </c>
      <c r="D112" s="18" t="s">
        <v>341</v>
      </c>
      <c r="E112" s="21" t="s">
        <v>2</v>
      </c>
      <c r="G112" s="10" t="s">
        <v>309</v>
      </c>
      <c r="H112" s="20">
        <f>SUM(H113:H125)/COUNTIF(G113:G125,"&lt;&gt;")</f>
        <v>1</v>
      </c>
    </row>
    <row r="113" spans="2:8" ht="25.5">
      <c r="B113" s="22" t="s">
        <v>146</v>
      </c>
      <c r="C113" s="32" t="s">
        <v>161</v>
      </c>
      <c r="D113" s="2"/>
      <c r="E113" s="1"/>
      <c r="G113" s="10" t="s">
        <v>5</v>
      </c>
      <c r="H113" s="11">
        <f aca="true" t="shared" si="5" ref="H113:H125">IF(OR(D113=G113,D113=""),1,0)</f>
        <v>1</v>
      </c>
    </row>
    <row r="114" spans="2:8" ht="25.5">
      <c r="B114" s="22" t="s">
        <v>147</v>
      </c>
      <c r="C114" s="32" t="s">
        <v>362</v>
      </c>
      <c r="D114" s="2"/>
      <c r="E114" s="1"/>
      <c r="G114" s="10" t="s">
        <v>5</v>
      </c>
      <c r="H114" s="11">
        <f t="shared" si="5"/>
        <v>1</v>
      </c>
    </row>
    <row r="115" spans="2:8" ht="25.5">
      <c r="B115" s="22" t="s">
        <v>148</v>
      </c>
      <c r="C115" s="32" t="s">
        <v>365</v>
      </c>
      <c r="D115" s="2"/>
      <c r="E115" s="1"/>
      <c r="G115" s="10" t="s">
        <v>5</v>
      </c>
      <c r="H115" s="11">
        <f t="shared" si="5"/>
        <v>1</v>
      </c>
    </row>
    <row r="116" spans="2:8" ht="38.25">
      <c r="B116" s="22" t="s">
        <v>149</v>
      </c>
      <c r="C116" s="32" t="s">
        <v>363</v>
      </c>
      <c r="D116" s="2"/>
      <c r="E116" s="1"/>
      <c r="G116" s="10" t="s">
        <v>5</v>
      </c>
      <c r="H116" s="11">
        <f t="shared" si="5"/>
        <v>1</v>
      </c>
    </row>
    <row r="117" spans="2:8" ht="38.25">
      <c r="B117" s="22" t="s">
        <v>150</v>
      </c>
      <c r="C117" s="32" t="s">
        <v>364</v>
      </c>
      <c r="D117" s="2"/>
      <c r="E117" s="1"/>
      <c r="G117" s="10" t="s">
        <v>5</v>
      </c>
      <c r="H117" s="11">
        <f t="shared" si="5"/>
        <v>1</v>
      </c>
    </row>
    <row r="118" spans="2:8" ht="12.75">
      <c r="B118" s="22" t="s">
        <v>151</v>
      </c>
      <c r="C118" s="32" t="s">
        <v>366</v>
      </c>
      <c r="D118" s="2"/>
      <c r="E118" s="1"/>
      <c r="G118" s="10" t="s">
        <v>5</v>
      </c>
      <c r="H118" s="11">
        <f t="shared" si="5"/>
        <v>1</v>
      </c>
    </row>
    <row r="119" spans="2:8" ht="12.75">
      <c r="B119" s="22" t="s">
        <v>152</v>
      </c>
      <c r="C119" s="32" t="s">
        <v>367</v>
      </c>
      <c r="D119" s="2"/>
      <c r="E119" s="1"/>
      <c r="G119" s="10" t="s">
        <v>5</v>
      </c>
      <c r="H119" s="11">
        <f t="shared" si="5"/>
        <v>1</v>
      </c>
    </row>
    <row r="120" spans="2:8" ht="12.75">
      <c r="B120" s="22" t="s">
        <v>153</v>
      </c>
      <c r="C120" s="32" t="s">
        <v>162</v>
      </c>
      <c r="D120" s="2"/>
      <c r="E120" s="1"/>
      <c r="G120" s="10" t="s">
        <v>5</v>
      </c>
      <c r="H120" s="11">
        <f t="shared" si="5"/>
        <v>1</v>
      </c>
    </row>
    <row r="121" spans="2:8" ht="25.5">
      <c r="B121" s="22" t="s">
        <v>154</v>
      </c>
      <c r="C121" s="32" t="s">
        <v>163</v>
      </c>
      <c r="D121" s="2"/>
      <c r="E121" s="1"/>
      <c r="G121" s="10" t="s">
        <v>5</v>
      </c>
      <c r="H121" s="11">
        <f t="shared" si="5"/>
        <v>1</v>
      </c>
    </row>
    <row r="122" spans="2:8" ht="25.5">
      <c r="B122" s="22" t="s">
        <v>155</v>
      </c>
      <c r="C122" s="32" t="s">
        <v>368</v>
      </c>
      <c r="D122" s="2"/>
      <c r="E122" s="1"/>
      <c r="G122" s="10" t="s">
        <v>5</v>
      </c>
      <c r="H122" s="11">
        <f t="shared" si="5"/>
        <v>1</v>
      </c>
    </row>
    <row r="123" spans="2:8" ht="12.75">
      <c r="B123" s="22" t="s">
        <v>156</v>
      </c>
      <c r="C123" s="32" t="s">
        <v>369</v>
      </c>
      <c r="D123" s="2"/>
      <c r="E123" s="1"/>
      <c r="G123" s="10" t="s">
        <v>5</v>
      </c>
      <c r="H123" s="11">
        <f t="shared" si="5"/>
        <v>1</v>
      </c>
    </row>
    <row r="124" spans="2:8" ht="25.5">
      <c r="B124" s="22" t="s">
        <v>157</v>
      </c>
      <c r="C124" s="32" t="s">
        <v>164</v>
      </c>
      <c r="D124" s="2"/>
      <c r="E124" s="1"/>
      <c r="G124" s="10" t="s">
        <v>4</v>
      </c>
      <c r="H124" s="11">
        <f t="shared" si="5"/>
        <v>1</v>
      </c>
    </row>
    <row r="125" spans="2:8" ht="25.5">
      <c r="B125" s="22" t="s">
        <v>158</v>
      </c>
      <c r="C125" s="28" t="s">
        <v>334</v>
      </c>
      <c r="D125" s="2"/>
      <c r="E125" s="1"/>
      <c r="G125" s="10" t="s">
        <v>5</v>
      </c>
      <c r="H125" s="11">
        <f t="shared" si="5"/>
        <v>1</v>
      </c>
    </row>
    <row r="126" spans="2:8" s="19" customFormat="1" ht="12.75">
      <c r="B126" s="22" t="s">
        <v>165</v>
      </c>
      <c r="C126" s="31" t="s">
        <v>174</v>
      </c>
      <c r="D126" s="18" t="s">
        <v>341</v>
      </c>
      <c r="E126" s="21" t="s">
        <v>2</v>
      </c>
      <c r="G126" s="10" t="s">
        <v>309</v>
      </c>
      <c r="H126" s="20">
        <f>SUM(H127:H134)/COUNTIF(G127:G134,"&lt;&gt;")</f>
        <v>1</v>
      </c>
    </row>
    <row r="127" spans="2:8" ht="38.25">
      <c r="B127" s="22" t="s">
        <v>166</v>
      </c>
      <c r="C127" s="32" t="s">
        <v>175</v>
      </c>
      <c r="D127" s="2"/>
      <c r="E127" s="1"/>
      <c r="G127" s="10" t="s">
        <v>5</v>
      </c>
      <c r="H127" s="11">
        <f aca="true" t="shared" si="6" ref="H127:H134">IF(OR(D127=G127,D127=""),1,0)</f>
        <v>1</v>
      </c>
    </row>
    <row r="128" spans="2:8" ht="51">
      <c r="B128" s="22" t="s">
        <v>167</v>
      </c>
      <c r="C128" s="32" t="s">
        <v>370</v>
      </c>
      <c r="D128" s="2"/>
      <c r="E128" s="1"/>
      <c r="G128" s="10" t="s">
        <v>5</v>
      </c>
      <c r="H128" s="11">
        <f t="shared" si="6"/>
        <v>1</v>
      </c>
    </row>
    <row r="129" spans="2:8" ht="25.5">
      <c r="B129" s="22" t="s">
        <v>168</v>
      </c>
      <c r="C129" s="32" t="s">
        <v>176</v>
      </c>
      <c r="D129" s="2"/>
      <c r="E129" s="1"/>
      <c r="G129" s="10" t="s">
        <v>5</v>
      </c>
      <c r="H129" s="11">
        <f t="shared" si="6"/>
        <v>1</v>
      </c>
    </row>
    <row r="130" spans="2:8" ht="25.5">
      <c r="B130" s="22" t="s">
        <v>169</v>
      </c>
      <c r="C130" s="32" t="s">
        <v>177</v>
      </c>
      <c r="D130" s="2"/>
      <c r="E130" s="1"/>
      <c r="G130" s="10" t="s">
        <v>5</v>
      </c>
      <c r="H130" s="11">
        <f t="shared" si="6"/>
        <v>1</v>
      </c>
    </row>
    <row r="131" spans="2:8" ht="12.75">
      <c r="B131" s="22" t="s">
        <v>170</v>
      </c>
      <c r="C131" s="32" t="s">
        <v>178</v>
      </c>
      <c r="D131" s="2"/>
      <c r="E131" s="1"/>
      <c r="G131" s="10" t="s">
        <v>5</v>
      </c>
      <c r="H131" s="11">
        <f t="shared" si="6"/>
        <v>1</v>
      </c>
    </row>
    <row r="132" spans="2:8" ht="38.25">
      <c r="B132" s="22" t="s">
        <v>171</v>
      </c>
      <c r="C132" s="32" t="s">
        <v>371</v>
      </c>
      <c r="D132" s="2"/>
      <c r="E132" s="1"/>
      <c r="G132" s="10" t="s">
        <v>5</v>
      </c>
      <c r="H132" s="11">
        <f t="shared" si="6"/>
        <v>1</v>
      </c>
    </row>
    <row r="133" spans="2:8" ht="51">
      <c r="B133" s="22" t="s">
        <v>172</v>
      </c>
      <c r="C133" s="32" t="s">
        <v>372</v>
      </c>
      <c r="D133" s="2"/>
      <c r="E133" s="1"/>
      <c r="G133" s="10" t="s">
        <v>5</v>
      </c>
      <c r="H133" s="11">
        <f t="shared" si="6"/>
        <v>1</v>
      </c>
    </row>
    <row r="134" spans="2:8" ht="25.5">
      <c r="B134" s="22" t="s">
        <v>173</v>
      </c>
      <c r="C134" s="32" t="s">
        <v>373</v>
      </c>
      <c r="D134" s="2"/>
      <c r="E134" s="1"/>
      <c r="G134" s="10" t="s">
        <v>5</v>
      </c>
      <c r="H134" s="11">
        <f t="shared" si="6"/>
        <v>1</v>
      </c>
    </row>
    <row r="135" spans="2:8" s="19" customFormat="1" ht="12.75">
      <c r="B135" s="22" t="s">
        <v>181</v>
      </c>
      <c r="C135" s="70" t="s">
        <v>335</v>
      </c>
      <c r="D135" s="18" t="s">
        <v>341</v>
      </c>
      <c r="E135" s="21" t="s">
        <v>2</v>
      </c>
      <c r="G135" s="10" t="s">
        <v>309</v>
      </c>
      <c r="H135" s="20">
        <f>SUM(H136:H140)/COUNTIF(G136:G140,"&lt;&gt;")</f>
        <v>1</v>
      </c>
    </row>
    <row r="136" spans="2:8" ht="12.75">
      <c r="B136" s="22" t="s">
        <v>182</v>
      </c>
      <c r="C136" s="32" t="s">
        <v>179</v>
      </c>
      <c r="D136" s="2"/>
      <c r="E136" s="1"/>
      <c r="G136" s="10" t="s">
        <v>5</v>
      </c>
      <c r="H136" s="11">
        <f>IF(OR(D136=G136,D136=""),1,0)</f>
        <v>1</v>
      </c>
    </row>
    <row r="137" spans="2:8" ht="25.5">
      <c r="B137" s="22" t="s">
        <v>183</v>
      </c>
      <c r="C137" s="28" t="s">
        <v>336</v>
      </c>
      <c r="D137" s="2"/>
      <c r="E137" s="1"/>
      <c r="G137" s="10" t="s">
        <v>5</v>
      </c>
      <c r="H137" s="11">
        <f>IF(OR(D137=G137,D137=""),1,0)</f>
        <v>1</v>
      </c>
    </row>
    <row r="138" spans="2:8" ht="51">
      <c r="B138" s="22" t="s">
        <v>184</v>
      </c>
      <c r="C138" s="28" t="s">
        <v>374</v>
      </c>
      <c r="D138" s="2"/>
      <c r="E138" s="71"/>
      <c r="G138" s="10" t="s">
        <v>5</v>
      </c>
      <c r="H138" s="11">
        <f>IF(OR(D138=G138,D138=""),1,0)</f>
        <v>1</v>
      </c>
    </row>
    <row r="139" spans="2:8" ht="25.5">
      <c r="B139" s="22" t="s">
        <v>185</v>
      </c>
      <c r="C139" s="32" t="s">
        <v>180</v>
      </c>
      <c r="D139" s="2"/>
      <c r="E139" s="1"/>
      <c r="G139" s="10" t="s">
        <v>5</v>
      </c>
      <c r="H139" s="11">
        <f>IF(OR(D139=G139,D139=""),1,0)</f>
        <v>1</v>
      </c>
    </row>
    <row r="140" spans="2:8" ht="25.5">
      <c r="B140" s="22" t="s">
        <v>186</v>
      </c>
      <c r="C140" s="32" t="s">
        <v>375</v>
      </c>
      <c r="D140" s="2"/>
      <c r="E140" s="1"/>
      <c r="G140" s="10" t="s">
        <v>4</v>
      </c>
      <c r="H140" s="11">
        <f>IF(OR(D140=G140,D140=""),1,0)</f>
        <v>1</v>
      </c>
    </row>
    <row r="142" spans="2:8" ht="18.75">
      <c r="B142" s="26"/>
      <c r="C142" s="34" t="s">
        <v>187</v>
      </c>
      <c r="D142" s="15"/>
      <c r="E142" s="16"/>
      <c r="H142" s="67">
        <f>AVERAGE(H143,H155)</f>
        <v>1</v>
      </c>
    </row>
    <row r="143" spans="2:8" s="19" customFormat="1" ht="12.75">
      <c r="B143" s="22" t="s">
        <v>192</v>
      </c>
      <c r="C143" s="31" t="s">
        <v>188</v>
      </c>
      <c r="D143" s="18" t="s">
        <v>341</v>
      </c>
      <c r="E143" s="21" t="s">
        <v>2</v>
      </c>
      <c r="G143" s="10" t="s">
        <v>309</v>
      </c>
      <c r="H143" s="20">
        <f>SUM(H144:H154)/COUNTIF(G144:G154,"&lt;&gt;")</f>
        <v>1</v>
      </c>
    </row>
    <row r="144" spans="2:8" ht="25.5">
      <c r="B144" s="22" t="s">
        <v>193</v>
      </c>
      <c r="C144" s="32" t="s">
        <v>405</v>
      </c>
      <c r="D144" s="2"/>
      <c r="E144" s="1"/>
      <c r="G144" s="10" t="s">
        <v>5</v>
      </c>
      <c r="H144" s="11">
        <f aca="true" t="shared" si="7" ref="H144:H166">IF(OR(D144=G144,D144=""),1,0)</f>
        <v>1</v>
      </c>
    </row>
    <row r="145" spans="2:8" ht="38.25">
      <c r="B145" s="22" t="s">
        <v>194</v>
      </c>
      <c r="C145" s="32" t="s">
        <v>189</v>
      </c>
      <c r="D145" s="2"/>
      <c r="E145" s="1"/>
      <c r="G145" s="10" t="s">
        <v>5</v>
      </c>
      <c r="H145" s="11">
        <f t="shared" si="7"/>
        <v>1</v>
      </c>
    </row>
    <row r="146" spans="2:8" ht="25.5">
      <c r="B146" s="22" t="s">
        <v>195</v>
      </c>
      <c r="C146" s="32" t="s">
        <v>376</v>
      </c>
      <c r="D146" s="2"/>
      <c r="E146" s="1"/>
      <c r="G146" s="10" t="s">
        <v>5</v>
      </c>
      <c r="H146" s="11">
        <f t="shared" si="7"/>
        <v>1</v>
      </c>
    </row>
    <row r="147" spans="2:8" ht="25.5">
      <c r="B147" s="22" t="s">
        <v>196</v>
      </c>
      <c r="C147" s="32" t="s">
        <v>190</v>
      </c>
      <c r="D147" s="2"/>
      <c r="E147" s="1"/>
      <c r="G147" s="10" t="s">
        <v>5</v>
      </c>
      <c r="H147" s="11">
        <f t="shared" si="7"/>
        <v>1</v>
      </c>
    </row>
    <row r="148" spans="2:8" ht="38.25">
      <c r="B148" s="22" t="s">
        <v>197</v>
      </c>
      <c r="C148" s="32" t="s">
        <v>377</v>
      </c>
      <c r="D148" s="2"/>
      <c r="E148" s="1"/>
      <c r="G148" s="10" t="s">
        <v>5</v>
      </c>
      <c r="H148" s="11">
        <f t="shared" si="7"/>
        <v>1</v>
      </c>
    </row>
    <row r="149" spans="2:8" ht="38.25">
      <c r="B149" s="22" t="s">
        <v>198</v>
      </c>
      <c r="C149" s="32" t="s">
        <v>191</v>
      </c>
      <c r="D149" s="2"/>
      <c r="E149" s="1"/>
      <c r="G149" s="10" t="s">
        <v>5</v>
      </c>
      <c r="H149" s="11">
        <f t="shared" si="7"/>
        <v>1</v>
      </c>
    </row>
    <row r="150" spans="2:8" ht="25.5">
      <c r="B150" s="22" t="s">
        <v>199</v>
      </c>
      <c r="C150" s="32" t="s">
        <v>378</v>
      </c>
      <c r="D150" s="2"/>
      <c r="E150" s="1"/>
      <c r="G150" s="10" t="s">
        <v>5</v>
      </c>
      <c r="H150" s="11">
        <f t="shared" si="7"/>
        <v>1</v>
      </c>
    </row>
    <row r="151" spans="2:8" ht="25.5">
      <c r="B151" s="22" t="s">
        <v>200</v>
      </c>
      <c r="C151" s="32" t="s">
        <v>379</v>
      </c>
      <c r="D151" s="2"/>
      <c r="E151" s="1"/>
      <c r="G151" s="10" t="s">
        <v>5</v>
      </c>
      <c r="H151" s="11">
        <f t="shared" si="7"/>
        <v>1</v>
      </c>
    </row>
    <row r="152" spans="2:8" ht="25.5">
      <c r="B152" s="22" t="s">
        <v>201</v>
      </c>
      <c r="C152" s="32" t="s">
        <v>312</v>
      </c>
      <c r="D152" s="2"/>
      <c r="E152" s="1"/>
      <c r="G152" s="10" t="s">
        <v>5</v>
      </c>
      <c r="H152" s="11">
        <f t="shared" si="7"/>
        <v>1</v>
      </c>
    </row>
    <row r="153" spans="2:8" ht="12.75">
      <c r="B153" s="22" t="s">
        <v>202</v>
      </c>
      <c r="C153" s="32" t="s">
        <v>380</v>
      </c>
      <c r="D153" s="2"/>
      <c r="E153" s="1"/>
      <c r="G153" s="10" t="s">
        <v>4</v>
      </c>
      <c r="H153" s="11">
        <f t="shared" si="7"/>
        <v>1</v>
      </c>
    </row>
    <row r="154" spans="2:8" ht="38.25">
      <c r="B154" s="22" t="s">
        <v>203</v>
      </c>
      <c r="C154" s="32" t="s">
        <v>381</v>
      </c>
      <c r="D154" s="2"/>
      <c r="E154" s="1"/>
      <c r="G154" s="10" t="s">
        <v>5</v>
      </c>
      <c r="H154" s="11">
        <f t="shared" si="7"/>
        <v>1</v>
      </c>
    </row>
    <row r="155" spans="2:8" s="19" customFormat="1" ht="12.75">
      <c r="B155" s="22" t="s">
        <v>204</v>
      </c>
      <c r="C155" s="70" t="s">
        <v>382</v>
      </c>
      <c r="D155" s="18" t="s">
        <v>341</v>
      </c>
      <c r="E155" s="21" t="s">
        <v>2</v>
      </c>
      <c r="G155" s="10" t="s">
        <v>309</v>
      </c>
      <c r="H155" s="20">
        <f>SUM(H156:H166)/COUNTIF(G156:G166,"&lt;&gt;")</f>
        <v>1</v>
      </c>
    </row>
    <row r="156" spans="2:8" ht="25.5">
      <c r="B156" s="22" t="s">
        <v>205</v>
      </c>
      <c r="C156" s="32" t="s">
        <v>216</v>
      </c>
      <c r="D156" s="2"/>
      <c r="E156" s="1"/>
      <c r="G156" s="10" t="s">
        <v>5</v>
      </c>
      <c r="H156" s="11">
        <f t="shared" si="7"/>
        <v>1</v>
      </c>
    </row>
    <row r="157" spans="2:8" ht="25.5">
      <c r="B157" s="22" t="s">
        <v>206</v>
      </c>
      <c r="C157" s="32" t="s">
        <v>217</v>
      </c>
      <c r="D157" s="2"/>
      <c r="E157" s="1"/>
      <c r="G157" s="10" t="s">
        <v>5</v>
      </c>
      <c r="H157" s="11">
        <f t="shared" si="7"/>
        <v>1</v>
      </c>
    </row>
    <row r="158" spans="2:8" ht="25.5">
      <c r="B158" s="22" t="s">
        <v>207</v>
      </c>
      <c r="C158" s="32" t="s">
        <v>218</v>
      </c>
      <c r="D158" s="2"/>
      <c r="E158" s="1"/>
      <c r="G158" s="10" t="s">
        <v>5</v>
      </c>
      <c r="H158" s="11">
        <f t="shared" si="7"/>
        <v>1</v>
      </c>
    </row>
    <row r="159" spans="2:8" ht="25.5">
      <c r="B159" s="22" t="s">
        <v>208</v>
      </c>
      <c r="C159" s="32" t="s">
        <v>219</v>
      </c>
      <c r="D159" s="2"/>
      <c r="E159" s="1"/>
      <c r="G159" s="10" t="s">
        <v>5</v>
      </c>
      <c r="H159" s="11">
        <f t="shared" si="7"/>
        <v>1</v>
      </c>
    </row>
    <row r="160" spans="2:8" ht="25.5">
      <c r="B160" s="22" t="s">
        <v>209</v>
      </c>
      <c r="C160" s="32" t="s">
        <v>220</v>
      </c>
      <c r="D160" s="2"/>
      <c r="E160" s="1"/>
      <c r="G160" s="10" t="s">
        <v>5</v>
      </c>
      <c r="H160" s="11">
        <f t="shared" si="7"/>
        <v>1</v>
      </c>
    </row>
    <row r="161" spans="2:8" ht="25.5">
      <c r="B161" s="22" t="s">
        <v>210</v>
      </c>
      <c r="C161" s="32" t="s">
        <v>400</v>
      </c>
      <c r="D161" s="2"/>
      <c r="E161" s="71"/>
      <c r="G161" s="10" t="s">
        <v>4</v>
      </c>
      <c r="H161" s="11">
        <f t="shared" si="7"/>
        <v>1</v>
      </c>
    </row>
    <row r="162" spans="2:8" ht="25.5">
      <c r="B162" s="22" t="s">
        <v>211</v>
      </c>
      <c r="C162" s="32" t="s">
        <v>383</v>
      </c>
      <c r="D162" s="2"/>
      <c r="E162" s="1"/>
      <c r="G162" s="10" t="s">
        <v>5</v>
      </c>
      <c r="H162" s="11">
        <f t="shared" si="7"/>
        <v>1</v>
      </c>
    </row>
    <row r="163" spans="2:8" ht="25.5">
      <c r="B163" s="22" t="s">
        <v>212</v>
      </c>
      <c r="C163" s="32" t="s">
        <v>384</v>
      </c>
      <c r="D163" s="2"/>
      <c r="E163" s="1"/>
      <c r="G163" s="10" t="s">
        <v>5</v>
      </c>
      <c r="H163" s="11">
        <f t="shared" si="7"/>
        <v>1</v>
      </c>
    </row>
    <row r="164" spans="2:8" ht="25.5">
      <c r="B164" s="22" t="s">
        <v>213</v>
      </c>
      <c r="C164" s="32" t="s">
        <v>221</v>
      </c>
      <c r="D164" s="2"/>
      <c r="E164" s="1"/>
      <c r="G164" s="10" t="s">
        <v>5</v>
      </c>
      <c r="H164" s="11">
        <f t="shared" si="7"/>
        <v>1</v>
      </c>
    </row>
    <row r="165" spans="2:8" ht="38.25">
      <c r="B165" s="22" t="s">
        <v>214</v>
      </c>
      <c r="C165" s="28" t="s">
        <v>337</v>
      </c>
      <c r="D165" s="2"/>
      <c r="E165" s="1"/>
      <c r="G165" s="10" t="s">
        <v>5</v>
      </c>
      <c r="H165" s="11">
        <f t="shared" si="7"/>
        <v>1</v>
      </c>
    </row>
    <row r="166" spans="2:8" ht="38.25">
      <c r="B166" s="22" t="s">
        <v>215</v>
      </c>
      <c r="C166" s="28" t="s">
        <v>338</v>
      </c>
      <c r="D166" s="2"/>
      <c r="E166" s="1"/>
      <c r="G166" s="10" t="s">
        <v>5</v>
      </c>
      <c r="H166" s="11">
        <f t="shared" si="7"/>
        <v>1</v>
      </c>
    </row>
    <row r="168" spans="2:7" ht="23.25">
      <c r="B168" s="25" t="s">
        <v>222</v>
      </c>
      <c r="C168" s="30" t="s">
        <v>223</v>
      </c>
      <c r="D168" s="7"/>
      <c r="E168" s="8"/>
      <c r="G168" s="10"/>
    </row>
    <row r="169" ht="12.75"/>
    <row r="170" spans="2:8" ht="18.75">
      <c r="B170" s="26"/>
      <c r="C170" s="34" t="s">
        <v>224</v>
      </c>
      <c r="D170" s="15"/>
      <c r="E170" s="16"/>
      <c r="H170" s="67"/>
    </row>
    <row r="171" spans="2:8" s="19" customFormat="1" ht="12.75">
      <c r="B171" s="22" t="s">
        <v>225</v>
      </c>
      <c r="C171" s="31" t="s">
        <v>227</v>
      </c>
      <c r="D171" s="18" t="s">
        <v>341</v>
      </c>
      <c r="E171" s="21" t="s">
        <v>2</v>
      </c>
      <c r="G171" s="10"/>
      <c r="H171" s="20"/>
    </row>
    <row r="172" spans="2:7" ht="12.75">
      <c r="B172" s="22" t="s">
        <v>226</v>
      </c>
      <c r="C172" s="28" t="s">
        <v>417</v>
      </c>
      <c r="D172" s="43"/>
      <c r="E172" s="42"/>
      <c r="G172" s="10"/>
    </row>
    <row r="173" spans="2:8" s="19" customFormat="1" ht="12.75">
      <c r="B173" s="22" t="s">
        <v>228</v>
      </c>
      <c r="C173" s="31" t="s">
        <v>232</v>
      </c>
      <c r="D173" s="18" t="s">
        <v>341</v>
      </c>
      <c r="E173" s="21" t="s">
        <v>2</v>
      </c>
      <c r="G173" s="10"/>
      <c r="H173" s="20"/>
    </row>
    <row r="174" spans="2:7" ht="12.75">
      <c r="B174" s="22" t="s">
        <v>229</v>
      </c>
      <c r="C174" s="28" t="s">
        <v>417</v>
      </c>
      <c r="D174" s="43"/>
      <c r="E174" s="42"/>
      <c r="G174" s="10"/>
    </row>
    <row r="175" spans="2:8" s="19" customFormat="1" ht="12.75">
      <c r="B175" s="22" t="s">
        <v>230</v>
      </c>
      <c r="C175" s="31" t="s">
        <v>233</v>
      </c>
      <c r="D175" s="18" t="s">
        <v>341</v>
      </c>
      <c r="E175" s="21" t="s">
        <v>2</v>
      </c>
      <c r="G175" s="10"/>
      <c r="H175" s="20"/>
    </row>
    <row r="176" spans="2:7" ht="12.75">
      <c r="B176" s="22" t="s">
        <v>231</v>
      </c>
      <c r="C176" s="28" t="s">
        <v>417</v>
      </c>
      <c r="D176" s="43"/>
      <c r="E176" s="42"/>
      <c r="G176" s="10"/>
    </row>
    <row r="178" spans="2:8" ht="18.75">
      <c r="B178" s="26"/>
      <c r="C178" s="34" t="s">
        <v>339</v>
      </c>
      <c r="D178" s="15"/>
      <c r="E178" s="16"/>
      <c r="H178" s="67">
        <f>AVERAGE(H179,H199)</f>
        <v>1</v>
      </c>
    </row>
    <row r="179" spans="2:8" s="19" customFormat="1" ht="12.75">
      <c r="B179" s="22" t="s">
        <v>245</v>
      </c>
      <c r="C179" s="31" t="s">
        <v>234</v>
      </c>
      <c r="D179" s="18" t="s">
        <v>341</v>
      </c>
      <c r="E179" s="21" t="s">
        <v>2</v>
      </c>
      <c r="G179" s="10" t="s">
        <v>309</v>
      </c>
      <c r="H179" s="20">
        <f>SUM(H180:H198)/COUNTIF(G180:G198,"&lt;&gt;")</f>
        <v>1</v>
      </c>
    </row>
    <row r="180" spans="2:8" ht="25.5">
      <c r="B180" s="22" t="s">
        <v>246</v>
      </c>
      <c r="C180" s="32" t="s">
        <v>235</v>
      </c>
      <c r="D180" s="2"/>
      <c r="E180" s="1"/>
      <c r="G180" s="10" t="s">
        <v>5</v>
      </c>
      <c r="H180" s="11">
        <f aca="true" t="shared" si="8" ref="H180:H215">IF(OR(D180=G180,D180=""),1,0)</f>
        <v>1</v>
      </c>
    </row>
    <row r="181" spans="2:8" ht="25.5">
      <c r="B181" s="22" t="s">
        <v>247</v>
      </c>
      <c r="C181" s="32" t="s">
        <v>236</v>
      </c>
      <c r="D181" s="2"/>
      <c r="E181" s="1"/>
      <c r="G181" s="10" t="s">
        <v>5</v>
      </c>
      <c r="H181" s="11">
        <f t="shared" si="8"/>
        <v>1</v>
      </c>
    </row>
    <row r="182" spans="2:8" ht="25.5">
      <c r="B182" s="22" t="s">
        <v>248</v>
      </c>
      <c r="C182" s="32" t="s">
        <v>237</v>
      </c>
      <c r="D182" s="2"/>
      <c r="E182" s="1"/>
      <c r="G182" s="10" t="s">
        <v>5</v>
      </c>
      <c r="H182" s="11">
        <f t="shared" si="8"/>
        <v>1</v>
      </c>
    </row>
    <row r="183" spans="2:8" ht="38.25">
      <c r="B183" s="22" t="s">
        <v>249</v>
      </c>
      <c r="C183" s="32" t="s">
        <v>238</v>
      </c>
      <c r="D183" s="2"/>
      <c r="E183" s="1"/>
      <c r="G183" s="10" t="s">
        <v>5</v>
      </c>
      <c r="H183" s="11">
        <f t="shared" si="8"/>
        <v>1</v>
      </c>
    </row>
    <row r="184" spans="2:8" ht="25.5">
      <c r="B184" s="22" t="s">
        <v>250</v>
      </c>
      <c r="C184" s="32" t="s">
        <v>239</v>
      </c>
      <c r="D184" s="2"/>
      <c r="E184" s="1"/>
      <c r="G184" s="10" t="s">
        <v>4</v>
      </c>
      <c r="H184" s="11">
        <f t="shared" si="8"/>
        <v>1</v>
      </c>
    </row>
    <row r="185" spans="2:8" ht="25.5">
      <c r="B185" s="22" t="s">
        <v>251</v>
      </c>
      <c r="C185" s="32" t="s">
        <v>240</v>
      </c>
      <c r="D185" s="2"/>
      <c r="E185" s="1"/>
      <c r="G185" s="10" t="s">
        <v>4</v>
      </c>
      <c r="H185" s="11">
        <f t="shared" si="8"/>
        <v>1</v>
      </c>
    </row>
    <row r="186" spans="2:8" ht="25.5">
      <c r="B186" s="22" t="s">
        <v>252</v>
      </c>
      <c r="C186" s="32" t="s">
        <v>385</v>
      </c>
      <c r="D186" s="2"/>
      <c r="E186" s="1"/>
      <c r="G186" s="10" t="s">
        <v>5</v>
      </c>
      <c r="H186" s="11">
        <f t="shared" si="8"/>
        <v>1</v>
      </c>
    </row>
    <row r="187" spans="2:8" ht="25.5">
      <c r="B187" s="22" t="s">
        <v>253</v>
      </c>
      <c r="C187" s="32" t="s">
        <v>418</v>
      </c>
      <c r="D187" s="2"/>
      <c r="E187" s="1"/>
      <c r="G187" s="10" t="s">
        <v>5</v>
      </c>
      <c r="H187" s="11">
        <f t="shared" si="8"/>
        <v>1</v>
      </c>
    </row>
    <row r="188" spans="2:8" ht="25.5">
      <c r="B188" s="22" t="s">
        <v>254</v>
      </c>
      <c r="C188" s="32" t="s">
        <v>406</v>
      </c>
      <c r="D188" s="2"/>
      <c r="E188" s="1"/>
      <c r="G188" s="10" t="s">
        <v>5</v>
      </c>
      <c r="H188" s="11">
        <f t="shared" si="8"/>
        <v>1</v>
      </c>
    </row>
    <row r="189" spans="2:8" ht="25.5">
      <c r="B189" s="22" t="s">
        <v>255</v>
      </c>
      <c r="C189" s="32" t="s">
        <v>241</v>
      </c>
      <c r="D189" s="2"/>
      <c r="E189" s="1"/>
      <c r="G189" s="10" t="s">
        <v>5</v>
      </c>
      <c r="H189" s="11">
        <f t="shared" si="8"/>
        <v>1</v>
      </c>
    </row>
    <row r="190" spans="2:8" ht="25.5">
      <c r="B190" s="22" t="s">
        <v>256</v>
      </c>
      <c r="C190" s="32" t="s">
        <v>386</v>
      </c>
      <c r="D190" s="2"/>
      <c r="E190" s="1"/>
      <c r="G190" s="10" t="s">
        <v>5</v>
      </c>
      <c r="H190" s="11">
        <f t="shared" si="8"/>
        <v>1</v>
      </c>
    </row>
    <row r="191" spans="2:8" ht="38.25">
      <c r="B191" s="22" t="s">
        <v>257</v>
      </c>
      <c r="C191" s="32" t="s">
        <v>242</v>
      </c>
      <c r="D191" s="2"/>
      <c r="E191" s="1"/>
      <c r="G191" s="10" t="s">
        <v>5</v>
      </c>
      <c r="H191" s="11">
        <f t="shared" si="8"/>
        <v>1</v>
      </c>
    </row>
    <row r="192" spans="2:8" ht="38.25">
      <c r="B192" s="22" t="s">
        <v>258</v>
      </c>
      <c r="C192" s="32" t="s">
        <v>243</v>
      </c>
      <c r="D192" s="2"/>
      <c r="E192" s="1"/>
      <c r="G192" s="10" t="s">
        <v>5</v>
      </c>
      <c r="H192" s="11">
        <f t="shared" si="8"/>
        <v>1</v>
      </c>
    </row>
    <row r="193" spans="2:8" ht="25.5">
      <c r="B193" s="22" t="s">
        <v>259</v>
      </c>
      <c r="C193" s="32" t="s">
        <v>387</v>
      </c>
      <c r="D193" s="2"/>
      <c r="E193" s="1"/>
      <c r="G193" s="10" t="s">
        <v>5</v>
      </c>
      <c r="H193" s="11">
        <f t="shared" si="8"/>
        <v>1</v>
      </c>
    </row>
    <row r="194" spans="2:8" ht="12.75">
      <c r="B194" s="22" t="s">
        <v>260</v>
      </c>
      <c r="C194" s="32" t="s">
        <v>244</v>
      </c>
      <c r="D194" s="2"/>
      <c r="E194" s="1"/>
      <c r="G194" s="10" t="s">
        <v>5</v>
      </c>
      <c r="H194" s="11">
        <f t="shared" si="8"/>
        <v>1</v>
      </c>
    </row>
    <row r="195" spans="2:8" ht="38.25">
      <c r="B195" s="22" t="s">
        <v>261</v>
      </c>
      <c r="C195" s="32" t="s">
        <v>388</v>
      </c>
      <c r="D195" s="2"/>
      <c r="E195" s="1"/>
      <c r="G195" s="10" t="s">
        <v>4</v>
      </c>
      <c r="H195" s="11">
        <f t="shared" si="8"/>
        <v>1</v>
      </c>
    </row>
    <row r="196" spans="2:8" ht="25.5">
      <c r="B196" s="22" t="s">
        <v>262</v>
      </c>
      <c r="C196" s="32" t="s">
        <v>389</v>
      </c>
      <c r="D196" s="2"/>
      <c r="E196" s="1"/>
      <c r="G196" s="10" t="s">
        <v>5</v>
      </c>
      <c r="H196" s="11">
        <f t="shared" si="8"/>
        <v>1</v>
      </c>
    </row>
    <row r="197" spans="2:8" ht="12.75">
      <c r="B197" s="22" t="s">
        <v>263</v>
      </c>
      <c r="C197" s="32" t="s">
        <v>390</v>
      </c>
      <c r="D197" s="2"/>
      <c r="E197" s="1"/>
      <c r="G197" s="10" t="s">
        <v>5</v>
      </c>
      <c r="H197" s="11">
        <f t="shared" si="8"/>
        <v>1</v>
      </c>
    </row>
    <row r="198" spans="2:8" ht="25.5">
      <c r="B198" s="22" t="s">
        <v>264</v>
      </c>
      <c r="C198" s="32" t="s">
        <v>391</v>
      </c>
      <c r="D198" s="2"/>
      <c r="E198" s="1"/>
      <c r="G198" s="10" t="s">
        <v>5</v>
      </c>
      <c r="H198" s="11">
        <f t="shared" si="8"/>
        <v>1</v>
      </c>
    </row>
    <row r="199" spans="2:8" s="19" customFormat="1" ht="12.75">
      <c r="B199" s="22" t="s">
        <v>275</v>
      </c>
      <c r="C199" s="31" t="s">
        <v>265</v>
      </c>
      <c r="D199" s="18" t="s">
        <v>341</v>
      </c>
      <c r="E199" s="21" t="s">
        <v>2</v>
      </c>
      <c r="G199" s="10" t="s">
        <v>309</v>
      </c>
      <c r="H199" s="20">
        <f>SUM(H200:H215)/COUNTIF(G200:G215,"&lt;&gt;")</f>
        <v>1</v>
      </c>
    </row>
    <row r="200" spans="2:8" ht="25.5">
      <c r="B200" s="22" t="s">
        <v>276</v>
      </c>
      <c r="C200" s="32" t="s">
        <v>313</v>
      </c>
      <c r="D200" s="2"/>
      <c r="E200" s="1"/>
      <c r="G200" s="10" t="s">
        <v>4</v>
      </c>
      <c r="H200" s="11">
        <f t="shared" si="8"/>
        <v>1</v>
      </c>
    </row>
    <row r="201" spans="2:8" ht="25.5">
      <c r="B201" s="22" t="s">
        <v>277</v>
      </c>
      <c r="C201" s="32" t="s">
        <v>266</v>
      </c>
      <c r="D201" s="2"/>
      <c r="E201" s="1"/>
      <c r="G201" s="10" t="s">
        <v>5</v>
      </c>
      <c r="H201" s="11">
        <f t="shared" si="8"/>
        <v>1</v>
      </c>
    </row>
    <row r="202" spans="2:8" ht="25.5">
      <c r="B202" s="22" t="s">
        <v>278</v>
      </c>
      <c r="C202" s="32" t="s">
        <v>267</v>
      </c>
      <c r="D202" s="2"/>
      <c r="E202" s="1"/>
      <c r="G202" s="10" t="s">
        <v>5</v>
      </c>
      <c r="H202" s="11">
        <f t="shared" si="8"/>
        <v>1</v>
      </c>
    </row>
    <row r="203" spans="2:8" ht="25.5">
      <c r="B203" s="22" t="s">
        <v>279</v>
      </c>
      <c r="C203" s="32" t="s">
        <v>392</v>
      </c>
      <c r="D203" s="2"/>
      <c r="E203" s="1"/>
      <c r="G203" s="10" t="s">
        <v>4</v>
      </c>
      <c r="H203" s="11">
        <f t="shared" si="8"/>
        <v>1</v>
      </c>
    </row>
    <row r="204" spans="2:8" ht="12.75">
      <c r="B204" s="22" t="s">
        <v>280</v>
      </c>
      <c r="C204" s="32" t="s">
        <v>268</v>
      </c>
      <c r="D204" s="2"/>
      <c r="E204" s="1"/>
      <c r="G204" s="10" t="s">
        <v>5</v>
      </c>
      <c r="H204" s="11">
        <f t="shared" si="8"/>
        <v>1</v>
      </c>
    </row>
    <row r="205" spans="2:8" ht="38.25">
      <c r="B205" s="22" t="s">
        <v>281</v>
      </c>
      <c r="C205" s="32" t="s">
        <v>393</v>
      </c>
      <c r="D205" s="2"/>
      <c r="E205" s="1"/>
      <c r="G205" s="10" t="s">
        <v>5</v>
      </c>
      <c r="H205" s="11">
        <f t="shared" si="8"/>
        <v>1</v>
      </c>
    </row>
    <row r="206" spans="2:8" ht="25.5">
      <c r="B206" s="22" t="s">
        <v>282</v>
      </c>
      <c r="C206" s="32" t="s">
        <v>394</v>
      </c>
      <c r="D206" s="2"/>
      <c r="E206" s="1"/>
      <c r="G206" s="10" t="s">
        <v>5</v>
      </c>
      <c r="H206" s="11">
        <f t="shared" si="8"/>
        <v>1</v>
      </c>
    </row>
    <row r="207" spans="2:8" ht="25.5">
      <c r="B207" s="22" t="s">
        <v>283</v>
      </c>
      <c r="C207" s="32" t="s">
        <v>269</v>
      </c>
      <c r="D207" s="2"/>
      <c r="E207" s="1"/>
      <c r="G207" s="10" t="s">
        <v>5</v>
      </c>
      <c r="H207" s="11">
        <f t="shared" si="8"/>
        <v>1</v>
      </c>
    </row>
    <row r="208" spans="2:8" ht="25.5">
      <c r="B208" s="22" t="s">
        <v>284</v>
      </c>
      <c r="C208" s="32" t="s">
        <v>270</v>
      </c>
      <c r="D208" s="2"/>
      <c r="E208" s="1"/>
      <c r="G208" s="10" t="s">
        <v>5</v>
      </c>
      <c r="H208" s="11">
        <f t="shared" si="8"/>
        <v>1</v>
      </c>
    </row>
    <row r="209" spans="2:8" ht="25.5">
      <c r="B209" s="22" t="s">
        <v>285</v>
      </c>
      <c r="C209" s="32" t="s">
        <v>271</v>
      </c>
      <c r="D209" s="2"/>
      <c r="E209" s="1"/>
      <c r="G209" s="10" t="s">
        <v>5</v>
      </c>
      <c r="H209" s="11">
        <f t="shared" si="8"/>
        <v>1</v>
      </c>
    </row>
    <row r="210" spans="2:8" ht="25.5">
      <c r="B210" s="22" t="s">
        <v>286</v>
      </c>
      <c r="C210" s="32" t="s">
        <v>272</v>
      </c>
      <c r="D210" s="2"/>
      <c r="E210" s="1"/>
      <c r="G210" s="10" t="s">
        <v>5</v>
      </c>
      <c r="H210" s="11">
        <f t="shared" si="8"/>
        <v>1</v>
      </c>
    </row>
    <row r="211" spans="2:8" ht="25.5">
      <c r="B211" s="22" t="s">
        <v>287</v>
      </c>
      <c r="C211" s="32" t="s">
        <v>273</v>
      </c>
      <c r="D211" s="2"/>
      <c r="E211" s="1"/>
      <c r="G211" s="10" t="s">
        <v>5</v>
      </c>
      <c r="H211" s="11">
        <f t="shared" si="8"/>
        <v>1</v>
      </c>
    </row>
    <row r="212" spans="2:8" ht="25.5">
      <c r="B212" s="22" t="s">
        <v>288</v>
      </c>
      <c r="C212" s="32" t="s">
        <v>419</v>
      </c>
      <c r="D212" s="2"/>
      <c r="E212" s="1"/>
      <c r="G212" s="10" t="s">
        <v>5</v>
      </c>
      <c r="H212" s="11">
        <f t="shared" si="8"/>
        <v>1</v>
      </c>
    </row>
    <row r="213" spans="2:8" ht="25.5">
      <c r="B213" s="22" t="s">
        <v>289</v>
      </c>
      <c r="C213" s="32" t="s">
        <v>420</v>
      </c>
      <c r="D213" s="2"/>
      <c r="E213" s="1"/>
      <c r="G213" s="10" t="s">
        <v>5</v>
      </c>
      <c r="H213" s="11">
        <f t="shared" si="8"/>
        <v>1</v>
      </c>
    </row>
    <row r="214" spans="2:8" ht="25.5">
      <c r="B214" s="22" t="s">
        <v>290</v>
      </c>
      <c r="C214" s="32" t="s">
        <v>421</v>
      </c>
      <c r="D214" s="2"/>
      <c r="E214" s="1"/>
      <c r="G214" s="10" t="s">
        <v>4</v>
      </c>
      <c r="H214" s="11">
        <f t="shared" si="8"/>
        <v>1</v>
      </c>
    </row>
    <row r="215" spans="2:8" ht="25.5">
      <c r="B215" s="22" t="s">
        <v>291</v>
      </c>
      <c r="C215" s="32" t="s">
        <v>274</v>
      </c>
      <c r="D215" s="2"/>
      <c r="E215" s="1"/>
      <c r="G215" s="10" t="s">
        <v>5</v>
      </c>
      <c r="H215" s="11">
        <f t="shared" si="8"/>
        <v>1</v>
      </c>
    </row>
  </sheetData>
  <sheetProtection sheet="1" selectLockedCells="1"/>
  <conditionalFormatting sqref="D144:D154 D156:D166 D172 D174 D176 D180:D198 D200:D215 D113:D125 D107:D109 D88:D96 D127:D134 D31:D46 D98:D105 D48:D56 D7:D18 D20:D25 D58:D63 D65:D67 D71:D78 D80:D82 D136:D140">
    <cfRule type="cellIs" priority="1" dxfId="4" operator="equal" stopIfTrue="1">
      <formula>"Oui"</formula>
    </cfRule>
    <cfRule type="cellIs" priority="2" dxfId="3" operator="equal" stopIfTrue="1">
      <formula>"Non"</formula>
    </cfRule>
  </conditionalFormatting>
  <dataValidations count="1">
    <dataValidation type="list" allowBlank="1" showInputMessage="1" showErrorMessage="1" sqref="D200:D215 D180:D198 D176 D174 D172 D156:D166 D144:D154 D20:D25 D31:D46 D48:D56 D58:D63 D65:D67 D71:D78 D7:D18 D113:D125 D107:D109 D98:D105 D88:D96 D127:D134 D136:D140 D80:D82">
      <formula1>"Oui,Non"</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paperSize="9" scale="61" r:id="rId2"/>
  <rowBreaks count="5" manualBreakCount="5">
    <brk id="26" max="5" man="1"/>
    <brk id="68" max="5" man="1"/>
    <brk id="83" max="5" man="1"/>
    <brk id="125" max="5" man="1"/>
    <brk id="167" max="5" man="1"/>
  </rowBreaks>
  <drawing r:id="rId1"/>
</worksheet>
</file>

<file path=xl/worksheets/sheet3.xml><?xml version="1.0" encoding="utf-8"?>
<worksheet xmlns="http://schemas.openxmlformats.org/spreadsheetml/2006/main" xmlns:r="http://schemas.openxmlformats.org/officeDocument/2006/relationships">
  <dimension ref="B1:F75"/>
  <sheetViews>
    <sheetView showGridLines="0" showRowColHeaders="0" tabSelected="1" showOutlineSymbols="0" zoomScalePageLayoutView="0" workbookViewId="0" topLeftCell="A1">
      <pane ySplit="3" topLeftCell="A49" activePane="bottomLeft" state="frozen"/>
      <selection pane="topLeft" activeCell="A1" sqref="A1"/>
      <selection pane="bottomLeft" activeCell="C60" sqref="C60"/>
    </sheetView>
  </sheetViews>
  <sheetFormatPr defaultColWidth="5.7109375" defaultRowHeight="12.75"/>
  <cols>
    <col min="1" max="1" width="5.7109375" style="9" customWidth="1"/>
    <col min="2" max="2" width="5.7109375" style="23" customWidth="1"/>
    <col min="3" max="3" width="68.57421875" style="33" customWidth="1"/>
    <col min="4" max="4" width="5.7109375" style="14" customWidth="1"/>
    <col min="5" max="5" width="5.7109375" style="9" customWidth="1"/>
    <col min="6" max="6" width="5.7109375" style="12" customWidth="1"/>
    <col min="7" max="16384" width="5.7109375" style="9" customWidth="1"/>
  </cols>
  <sheetData>
    <row r="1" spans="2:6" s="4" customFormat="1" ht="73.5" customHeight="1">
      <c r="B1" s="24"/>
      <c r="C1" s="29"/>
      <c r="D1" s="65"/>
      <c r="F1" s="65"/>
    </row>
    <row r="2" spans="2:6" s="4" customFormat="1" ht="12.75" customHeight="1">
      <c r="B2" s="77" t="s">
        <v>0</v>
      </c>
      <c r="C2" s="76" t="str">
        <f>IF('Avant propos'!D15&lt;&gt;"",'Avant propos'!D15,"Nom établissement non renseigné")</f>
        <v>Nom établissement non renseigné</v>
      </c>
      <c r="D2" s="65"/>
      <c r="F2" s="65"/>
    </row>
    <row r="3" spans="2:6" s="4" customFormat="1" ht="12.75" customHeight="1">
      <c r="B3" s="77" t="s">
        <v>0</v>
      </c>
      <c r="C3" s="76" t="str">
        <f>IF('Avant propos'!D17&lt;&gt;"",'Avant propos'!D17,"Nom unité de soins non renseigné")</f>
        <v>Nom unité de soins non renseigné</v>
      </c>
      <c r="D3" s="65"/>
      <c r="F3" s="65"/>
    </row>
    <row r="4" spans="2:6" s="39" customFormat="1" ht="12.75">
      <c r="B4" s="37"/>
      <c r="C4" s="78"/>
      <c r="D4" s="40"/>
      <c r="F4" s="38"/>
    </row>
    <row r="5" spans="2:6" ht="12.75">
      <c r="B5" s="54"/>
      <c r="C5" s="55"/>
      <c r="D5" s="56"/>
      <c r="F5" s="57"/>
    </row>
    <row r="6" spans="2:6" ht="12.75">
      <c r="B6" s="54"/>
      <c r="C6" s="55"/>
      <c r="D6" s="56"/>
      <c r="F6" s="57"/>
    </row>
    <row r="7" spans="2:6" ht="12.75">
      <c r="B7" s="54"/>
      <c r="C7" s="55"/>
      <c r="D7" s="56"/>
      <c r="F7" s="57"/>
    </row>
    <row r="8" spans="2:6" ht="12.75">
      <c r="B8" s="54"/>
      <c r="C8" s="55"/>
      <c r="D8" s="56"/>
      <c r="F8" s="57"/>
    </row>
    <row r="9" spans="2:6" ht="12.75">
      <c r="B9" s="54"/>
      <c r="C9" s="55"/>
      <c r="D9" s="56"/>
      <c r="F9" s="57"/>
    </row>
    <row r="10" spans="2:6" ht="12.75">
      <c r="B10" s="54"/>
      <c r="C10" s="55"/>
      <c r="D10" s="56"/>
      <c r="F10" s="57"/>
    </row>
    <row r="11" spans="2:6" ht="12.75">
      <c r="B11" s="54"/>
      <c r="C11" s="55"/>
      <c r="D11" s="56"/>
      <c r="F11" s="57"/>
    </row>
    <row r="12" spans="2:6" ht="12.75">
      <c r="B12" s="54"/>
      <c r="C12" s="55"/>
      <c r="D12" s="56"/>
      <c r="F12" s="57"/>
    </row>
    <row r="13" spans="2:6" ht="12.75">
      <c r="B13" s="54"/>
      <c r="C13" s="55"/>
      <c r="D13" s="56"/>
      <c r="F13" s="57"/>
    </row>
    <row r="14" spans="2:6" ht="12.75">
      <c r="B14" s="54"/>
      <c r="C14" s="55"/>
      <c r="D14" s="56"/>
      <c r="F14" s="57"/>
    </row>
    <row r="15" spans="2:6" ht="12.75">
      <c r="B15" s="54"/>
      <c r="C15" s="55"/>
      <c r="D15" s="56"/>
      <c r="F15" s="57"/>
    </row>
    <row r="16" spans="2:6" ht="12.75">
      <c r="B16" s="54"/>
      <c r="C16" s="55"/>
      <c r="D16" s="56"/>
      <c r="F16" s="57"/>
    </row>
    <row r="17" spans="2:6" ht="12.75">
      <c r="B17" s="54"/>
      <c r="C17" s="55"/>
      <c r="D17" s="56"/>
      <c r="F17" s="57"/>
    </row>
    <row r="18" spans="2:6" ht="12.75">
      <c r="B18" s="54"/>
      <c r="C18" s="55"/>
      <c r="D18" s="56"/>
      <c r="F18" s="57"/>
    </row>
    <row r="19" spans="2:6" ht="12.75">
      <c r="B19" s="54"/>
      <c r="C19" s="55"/>
      <c r="D19" s="56"/>
      <c r="F19" s="57"/>
    </row>
    <row r="20" spans="2:6" ht="12.75">
      <c r="B20" s="54"/>
      <c r="C20" s="55"/>
      <c r="D20" s="56"/>
      <c r="F20" s="57"/>
    </row>
    <row r="21" spans="2:6" ht="12.75">
      <c r="B21" s="54"/>
      <c r="C21" s="55"/>
      <c r="D21" s="56"/>
      <c r="F21" s="57"/>
    </row>
    <row r="22" spans="2:6" ht="12.75">
      <c r="B22" s="54"/>
      <c r="C22" s="55"/>
      <c r="D22" s="56"/>
      <c r="F22" s="57"/>
    </row>
    <row r="23" spans="2:6" ht="12.75">
      <c r="B23" s="54"/>
      <c r="C23" s="55"/>
      <c r="D23" s="56"/>
      <c r="F23" s="57"/>
    </row>
    <row r="24" spans="2:6" ht="12.75">
      <c r="B24" s="54"/>
      <c r="C24" s="55"/>
      <c r="D24" s="56"/>
      <c r="F24" s="57"/>
    </row>
    <row r="25" spans="2:6" ht="12.75">
      <c r="B25" s="54"/>
      <c r="C25" s="55"/>
      <c r="D25" s="56"/>
      <c r="F25" s="57"/>
    </row>
    <row r="26" spans="2:6" ht="12.75">
      <c r="B26" s="54"/>
      <c r="C26" s="55"/>
      <c r="D26" s="56"/>
      <c r="F26" s="57"/>
    </row>
    <row r="27" spans="2:6" ht="12.75">
      <c r="B27" s="54"/>
      <c r="C27" s="55"/>
      <c r="D27" s="56"/>
      <c r="F27" s="57"/>
    </row>
    <row r="28" spans="2:6" ht="12.75">
      <c r="B28" s="54"/>
      <c r="C28" s="55"/>
      <c r="D28" s="56"/>
      <c r="F28" s="57"/>
    </row>
    <row r="29" spans="2:6" ht="12.75">
      <c r="B29" s="54"/>
      <c r="C29" s="55"/>
      <c r="D29" s="56"/>
      <c r="F29" s="57"/>
    </row>
    <row r="30" spans="2:6" ht="90" customHeight="1" thickBot="1">
      <c r="B30" s="54"/>
      <c r="C30" s="55"/>
      <c r="D30" s="64" t="s">
        <v>300</v>
      </c>
      <c r="F30" s="57"/>
    </row>
    <row r="31" spans="2:6" ht="24" thickBot="1">
      <c r="B31" s="54"/>
      <c r="C31" s="47" t="s">
        <v>308</v>
      </c>
      <c r="D31" s="61">
        <f>Questionnaire!H3</f>
        <v>1</v>
      </c>
      <c r="F31" s="57"/>
    </row>
    <row r="32" spans="2:6" ht="13.5" thickBot="1">
      <c r="B32" s="54"/>
      <c r="C32" s="55"/>
      <c r="D32" s="40"/>
      <c r="F32" s="57"/>
    </row>
    <row r="33" spans="2:6" ht="24" thickBot="1">
      <c r="B33" s="46" t="str">
        <f>Questionnaire!B4</f>
        <v>I</v>
      </c>
      <c r="C33" s="47" t="str">
        <f>Questionnaire!C4</f>
        <v>Risque structurel de l'unité de soins</v>
      </c>
      <c r="D33" s="61">
        <f>Questionnaire!H4</f>
        <v>1</v>
      </c>
      <c r="F33" s="49"/>
    </row>
    <row r="34" spans="2:6" ht="12.75">
      <c r="B34" s="54"/>
      <c r="C34" s="55"/>
      <c r="D34" s="56"/>
      <c r="F34" s="57"/>
    </row>
    <row r="35" spans="2:6" s="19" customFormat="1" ht="12.75">
      <c r="B35" s="58" t="str">
        <f>Questionnaire!B6</f>
        <v>A</v>
      </c>
      <c r="C35" s="74" t="str">
        <f>Questionnaire!C6</f>
        <v>Organisation de l'unité de soins</v>
      </c>
      <c r="D35" s="44">
        <f>Questionnaire!H6</f>
        <v>1</v>
      </c>
      <c r="F35" s="53"/>
    </row>
    <row r="36" spans="2:6" s="19" customFormat="1" ht="12.75">
      <c r="B36" s="58" t="str">
        <f>Questionnaire!B19</f>
        <v>B</v>
      </c>
      <c r="C36" s="74" t="str">
        <f>Questionnaire!C19</f>
        <v>Type de prise en charge</v>
      </c>
      <c r="D36" s="44">
        <f>Questionnaire!H19</f>
        <v>1</v>
      </c>
      <c r="F36" s="53"/>
    </row>
    <row r="37" spans="2:6" ht="12.75">
      <c r="B37" s="54"/>
      <c r="C37" s="55"/>
      <c r="D37" s="56"/>
      <c r="F37" s="57"/>
    </row>
    <row r="38" spans="2:6" ht="23.25">
      <c r="B38" s="46" t="str">
        <f>Questionnaire!B27</f>
        <v>II</v>
      </c>
      <c r="C38" s="47" t="str">
        <f>Questionnaire!C27</f>
        <v>Politique de sécurisation du médicament dans l'unité de soins</v>
      </c>
      <c r="D38" s="48"/>
      <c r="F38" s="49"/>
    </row>
    <row r="39" spans="2:6" ht="13.5" thickBot="1">
      <c r="B39" s="54"/>
      <c r="C39" s="55"/>
      <c r="D39" s="56"/>
      <c r="F39" s="57"/>
    </row>
    <row r="40" spans="2:6" ht="19.5" thickBot="1">
      <c r="B40" s="51"/>
      <c r="C40" s="52" t="str">
        <f>Questionnaire!C29</f>
        <v>Prévention</v>
      </c>
      <c r="D40" s="61">
        <f>Questionnaire!H29</f>
        <v>1</v>
      </c>
      <c r="F40" s="60"/>
    </row>
    <row r="41" spans="2:6" s="19" customFormat="1" ht="12.75">
      <c r="B41" s="58" t="str">
        <f>Questionnaire!B30</f>
        <v>C</v>
      </c>
      <c r="C41" s="59" t="str">
        <f>Questionnaire!C30</f>
        <v>Protocoles/procédures générales</v>
      </c>
      <c r="D41" s="69">
        <f>Questionnaire!H30</f>
        <v>1</v>
      </c>
      <c r="F41" s="53"/>
    </row>
    <row r="42" spans="2:6" s="19" customFormat="1" ht="12.75">
      <c r="B42" s="58" t="str">
        <f>Questionnaire!B47</f>
        <v>D</v>
      </c>
      <c r="C42" s="59" t="str">
        <f>Questionnaire!C47</f>
        <v>Information/formation</v>
      </c>
      <c r="D42" s="44">
        <f>Questionnaire!H47</f>
        <v>1</v>
      </c>
      <c r="F42" s="53"/>
    </row>
    <row r="43" spans="2:6" s="19" customFormat="1" ht="12.75">
      <c r="B43" s="58" t="str">
        <f>Questionnaire!B57</f>
        <v>E</v>
      </c>
      <c r="C43" s="59" t="str">
        <f>Questionnaire!C57</f>
        <v>Retour d'expérience</v>
      </c>
      <c r="D43" s="44">
        <f>Questionnaire!H57</f>
        <v>1</v>
      </c>
      <c r="F43" s="53"/>
    </row>
    <row r="44" spans="2:6" s="19" customFormat="1" ht="12.75">
      <c r="B44" s="58" t="str">
        <f>Questionnaire!B64</f>
        <v>F</v>
      </c>
      <c r="C44" s="59" t="str">
        <f>Questionnaire!C64</f>
        <v>Risque informatique</v>
      </c>
      <c r="D44" s="44">
        <f>Questionnaire!H64</f>
        <v>1</v>
      </c>
      <c r="F44" s="53"/>
    </row>
    <row r="45" spans="2:6" ht="13.5" thickBot="1">
      <c r="B45" s="54"/>
      <c r="C45" s="55"/>
      <c r="D45" s="56"/>
      <c r="F45" s="57"/>
    </row>
    <row r="46" spans="2:6" ht="19.5" thickBot="1">
      <c r="B46" s="51"/>
      <c r="C46" s="52" t="str">
        <f>Questionnaire!C69</f>
        <v>Pilotage</v>
      </c>
      <c r="D46" s="61">
        <f>Questionnaire!H69</f>
        <v>1</v>
      </c>
      <c r="F46" s="60"/>
    </row>
    <row r="47" spans="2:6" s="19" customFormat="1" ht="12.75">
      <c r="B47" s="58" t="str">
        <f>Questionnaire!B70</f>
        <v>G</v>
      </c>
      <c r="C47" s="59" t="str">
        <f>Questionnaire!C70</f>
        <v>Bon usage des médicaments</v>
      </c>
      <c r="D47" s="50">
        <f>Questionnaire!H70</f>
        <v>1</v>
      </c>
      <c r="F47" s="53"/>
    </row>
    <row r="48" spans="2:6" s="19" customFormat="1" ht="12.75">
      <c r="B48" s="58" t="str">
        <f>Questionnaire!B79</f>
        <v>H</v>
      </c>
      <c r="C48" s="59" t="str">
        <f>Questionnaire!C79</f>
        <v>Synergies avec la PUI</v>
      </c>
      <c r="D48" s="44">
        <f>Questionnaire!H79</f>
        <v>1</v>
      </c>
      <c r="F48" s="53"/>
    </row>
    <row r="49" spans="2:6" ht="12.75">
      <c r="B49" s="54"/>
      <c r="C49" s="55"/>
      <c r="D49" s="56"/>
      <c r="F49" s="57"/>
    </row>
    <row r="50" spans="2:6" ht="23.25">
      <c r="B50" s="46" t="str">
        <f>Questionnaire!B84</f>
        <v>III</v>
      </c>
      <c r="C50" s="47" t="str">
        <f>Questionnaire!C84</f>
        <v>Sécurisation de la prise en charge thérapeutique</v>
      </c>
      <c r="D50" s="48"/>
      <c r="F50" s="49"/>
    </row>
    <row r="51" spans="2:6" ht="13.5" thickBot="1">
      <c r="B51" s="54"/>
      <c r="C51" s="55"/>
      <c r="D51" s="56"/>
      <c r="F51" s="57"/>
    </row>
    <row r="52" spans="2:6" ht="19.5" thickBot="1">
      <c r="B52" s="51"/>
      <c r="C52" s="52" t="str">
        <f>Questionnaire!C86</f>
        <v>Entrée et sortie du patient</v>
      </c>
      <c r="D52" s="61">
        <f>Questionnaire!H86</f>
        <v>1</v>
      </c>
      <c r="F52" s="60"/>
    </row>
    <row r="53" spans="2:6" s="19" customFormat="1" ht="12.75">
      <c r="B53" s="58" t="str">
        <f>Questionnaire!B87</f>
        <v>I</v>
      </c>
      <c r="C53" s="59" t="str">
        <f>Questionnaire!C87</f>
        <v>Entrée et dossier du patient</v>
      </c>
      <c r="D53" s="50">
        <f>Questionnaire!H87</f>
        <v>1</v>
      </c>
      <c r="F53" s="53"/>
    </row>
    <row r="54" spans="2:6" s="19" customFormat="1" ht="12.75">
      <c r="B54" s="58" t="str">
        <f>Questionnaire!B97</f>
        <v>J</v>
      </c>
      <c r="C54" s="59" t="str">
        <f>Questionnaire!C97</f>
        <v>Traitement personnel du patient</v>
      </c>
      <c r="D54" s="44">
        <f>Questionnaire!H97</f>
        <v>1</v>
      </c>
      <c r="F54" s="53"/>
    </row>
    <row r="55" spans="2:6" s="19" customFormat="1" ht="12.75">
      <c r="B55" s="58" t="str">
        <f>Questionnaire!B106</f>
        <v>K</v>
      </c>
      <c r="C55" s="59" t="str">
        <f>Questionnaire!C106</f>
        <v>Préparation de la sortie du patient</v>
      </c>
      <c r="D55" s="44">
        <f>Questionnaire!H106</f>
        <v>1</v>
      </c>
      <c r="F55" s="53"/>
    </row>
    <row r="56" spans="2:6" ht="13.5" thickBot="1">
      <c r="B56" s="54"/>
      <c r="C56" s="55"/>
      <c r="D56" s="56"/>
      <c r="F56" s="57"/>
    </row>
    <row r="57" spans="2:6" ht="19.5" thickBot="1">
      <c r="B57" s="51"/>
      <c r="C57" s="52" t="str">
        <f>Questionnaire!C111</f>
        <v>Prescription et dispensation</v>
      </c>
      <c r="D57" s="61">
        <f>Questionnaire!H111</f>
        <v>1</v>
      </c>
      <c r="F57" s="60"/>
    </row>
    <row r="58" spans="2:6" s="19" customFormat="1" ht="12.75">
      <c r="B58" s="58" t="str">
        <f>Questionnaire!B112</f>
        <v>L</v>
      </c>
      <c r="C58" s="59" t="str">
        <f>Questionnaire!C112</f>
        <v>Prescription</v>
      </c>
      <c r="D58" s="50">
        <f>Questionnaire!H112</f>
        <v>1</v>
      </c>
      <c r="F58" s="53"/>
    </row>
    <row r="59" spans="2:6" s="19" customFormat="1" ht="12.75">
      <c r="B59" s="58" t="str">
        <f>Questionnaire!B126</f>
        <v>M</v>
      </c>
      <c r="C59" s="59" t="str">
        <f>Questionnaire!C126</f>
        <v>Analyse pharmaceutique et validation pharmaceutique</v>
      </c>
      <c r="D59" s="44">
        <f>Questionnaire!H126</f>
        <v>1</v>
      </c>
      <c r="F59" s="53"/>
    </row>
    <row r="60" spans="2:6" s="19" customFormat="1" ht="12.75">
      <c r="B60" s="58" t="str">
        <f>Questionnaire!B135</f>
        <v>N</v>
      </c>
      <c r="C60" s="59" t="str">
        <f>Questionnaire!C135</f>
        <v>Délivrance </v>
      </c>
      <c r="D60" s="44">
        <f>Questionnaire!H135</f>
        <v>1</v>
      </c>
      <c r="F60" s="53"/>
    </row>
    <row r="61" spans="2:6" ht="13.5" thickBot="1">
      <c r="B61" s="54"/>
      <c r="C61" s="55"/>
      <c r="D61" s="56"/>
      <c r="F61" s="57"/>
    </row>
    <row r="62" spans="2:6" ht="19.5" thickBot="1">
      <c r="B62" s="51"/>
      <c r="C62" s="52" t="str">
        <f>Questionnaire!C142</f>
        <v>Préparation et administration</v>
      </c>
      <c r="D62" s="61">
        <f>Questionnaire!H142</f>
        <v>1</v>
      </c>
      <c r="F62" s="60"/>
    </row>
    <row r="63" spans="2:6" s="19" customFormat="1" ht="12.75">
      <c r="B63" s="58" t="str">
        <f>Questionnaire!B143</f>
        <v>O</v>
      </c>
      <c r="C63" s="59" t="str">
        <f>Questionnaire!C143</f>
        <v>Préparation de l'administration par l'infirmière</v>
      </c>
      <c r="D63" s="50">
        <f>Questionnaire!H143</f>
        <v>1</v>
      </c>
      <c r="F63" s="53"/>
    </row>
    <row r="64" spans="2:6" s="19" customFormat="1" ht="12.75">
      <c r="B64" s="58" t="str">
        <f>Questionnaire!B155</f>
        <v>P</v>
      </c>
      <c r="C64" s="59" t="str">
        <f>Questionnaire!C155</f>
        <v>Administration infirmière et aide à la prise</v>
      </c>
      <c r="D64" s="44">
        <f>Questionnaire!H155</f>
        <v>1</v>
      </c>
      <c r="F64" s="53"/>
    </row>
    <row r="65" spans="2:6" ht="12.75">
      <c r="B65" s="54"/>
      <c r="C65" s="55"/>
      <c r="D65" s="56"/>
      <c r="F65" s="57"/>
    </row>
    <row r="66" spans="2:6" ht="23.25">
      <c r="B66" s="46" t="str">
        <f>Questionnaire!B168</f>
        <v>IV</v>
      </c>
      <c r="C66" s="47" t="str">
        <f>Questionnaire!C168</f>
        <v>Sécurisation du stockage intra unité</v>
      </c>
      <c r="D66" s="48"/>
      <c r="F66" s="49"/>
    </row>
    <row r="67" spans="2:6" ht="13.5" thickBot="1">
      <c r="B67" s="54"/>
      <c r="C67" s="55"/>
      <c r="D67" s="56"/>
      <c r="F67" s="57"/>
    </row>
    <row r="68" spans="2:6" ht="19.5" thickBot="1">
      <c r="B68" s="51"/>
      <c r="C68" s="52" t="str">
        <f>Questionnaire!C170</f>
        <v>Approvisionnement</v>
      </c>
      <c r="D68" s="63"/>
      <c r="F68" s="60"/>
    </row>
    <row r="69" spans="2:6" s="19" customFormat="1" ht="12.75">
      <c r="B69" s="58" t="str">
        <f>Questionnaire!B171</f>
        <v>Q</v>
      </c>
      <c r="C69" s="59" t="str">
        <f>Questionnaire!C171</f>
        <v>Achat</v>
      </c>
      <c r="D69" s="62"/>
      <c r="F69" s="53"/>
    </row>
    <row r="70" spans="2:6" s="19" customFormat="1" ht="12.75">
      <c r="B70" s="58" t="str">
        <f>Questionnaire!B173</f>
        <v>R</v>
      </c>
      <c r="C70" s="59" t="str">
        <f>Questionnaire!C173</f>
        <v>Commande</v>
      </c>
      <c r="D70" s="45"/>
      <c r="F70" s="53"/>
    </row>
    <row r="71" spans="2:6" s="19" customFormat="1" ht="12.75">
      <c r="B71" s="58" t="str">
        <f>Questionnaire!B175</f>
        <v>S</v>
      </c>
      <c r="C71" s="59" t="str">
        <f>Questionnaire!C175</f>
        <v>Réception</v>
      </c>
      <c r="D71" s="45"/>
      <c r="F71" s="53"/>
    </row>
    <row r="72" spans="2:6" ht="13.5" thickBot="1">
      <c r="B72" s="54"/>
      <c r="C72" s="55"/>
      <c r="D72" s="56"/>
      <c r="F72" s="57"/>
    </row>
    <row r="73" spans="2:6" ht="19.5" thickBot="1">
      <c r="B73" s="51"/>
      <c r="C73" s="52" t="str">
        <f>Questionnaire!C178</f>
        <v>Stockage et gestion de stock</v>
      </c>
      <c r="D73" s="61">
        <f>Questionnaire!H178</f>
        <v>1</v>
      </c>
      <c r="F73" s="60"/>
    </row>
    <row r="74" spans="2:6" s="19" customFormat="1" ht="12.75">
      <c r="B74" s="58" t="str">
        <f>Questionnaire!B179</f>
        <v>T</v>
      </c>
      <c r="C74" s="59" t="str">
        <f>Questionnaire!C179</f>
        <v>Stockage</v>
      </c>
      <c r="D74" s="50">
        <f>Questionnaire!H179</f>
        <v>1</v>
      </c>
      <c r="F74" s="53"/>
    </row>
    <row r="75" spans="2:6" s="19" customFormat="1" ht="12.75">
      <c r="B75" s="58" t="str">
        <f>Questionnaire!B199</f>
        <v>U</v>
      </c>
      <c r="C75" s="59" t="str">
        <f>Questionnaire!C199</f>
        <v>Gestion de stock </v>
      </c>
      <c r="D75" s="44">
        <f>Questionnaire!H199</f>
        <v>1</v>
      </c>
      <c r="F75" s="53"/>
    </row>
  </sheetData>
  <sheetProtection sheet="1" selectLockedCells="1"/>
  <conditionalFormatting sqref="D40:D44 D46:D48 D52:D55 D57:D60 D62:D64 D73:D75 D33 D31 D35:D36">
    <cfRule type="cellIs" priority="1" dxfId="2" operator="between" stopIfTrue="1">
      <formula>0</formula>
      <formula>0.33</formula>
    </cfRule>
    <cfRule type="cellIs" priority="2" dxfId="1" operator="between" stopIfTrue="1">
      <formula>0.33</formula>
      <formula>0.66</formula>
    </cfRule>
    <cfRule type="cellIs" priority="3" dxfId="0" operator="between" stopIfTrue="1">
      <formula>0.66</formula>
      <formula>1</formula>
    </cfRule>
  </conditionalFormatting>
  <printOptions horizontalCentered="1"/>
  <pageMargins left="0.1968503937007874" right="0.1968503937007874" top="0.1968503937007874" bottom="0.1968503937007874" header="0.1968503937007874" footer="0.1968503937007874"/>
  <pageSetup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ARS Île-de-France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OMEDIT</dc:title>
  <dc:subject/>
  <dc:creator>OMEDIT</dc:creator>
  <cp:keywords/>
  <dc:description/>
  <cp:lastModifiedBy>*</cp:lastModifiedBy>
  <cp:lastPrinted>2012-01-16T12:39:45Z</cp:lastPrinted>
  <dcterms:created xsi:type="dcterms:W3CDTF">2008-01-10T14:07:47Z</dcterms:created>
  <dcterms:modified xsi:type="dcterms:W3CDTF">2015-04-07T10:20:25Z</dcterms:modified>
  <cp:category/>
  <cp:version/>
  <cp:contentType/>
  <cp:contentStatus/>
</cp:coreProperties>
</file>